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nemployeursavenir.sharepoint.com/sites/Ressources/Documents partages/Avenant 182/Modèles/Trames du Guide paritaire d'application/"/>
    </mc:Choice>
  </mc:AlternateContent>
  <xr:revisionPtr revIDLastSave="20" documentId="8_{E0A32446-BA99-4575-93F6-339D9FAA1748}" xr6:coauthVersionLast="47" xr6:coauthVersionMax="47" xr10:uidLastSave="{F3E94153-226C-4D77-B34E-DE50859A24A6}"/>
  <bookViews>
    <workbookView xWindow="-108" yWindow="-108" windowWidth="23256" windowHeight="12576" firstSheet="1" activeTab="4" xr2:uid="{00000000-000D-0000-FFFF-FFFF00000000}"/>
  </bookViews>
  <sheets>
    <sheet name="Exemple Temps plein" sheetId="30" r:id="rId1"/>
    <sheet name="Exemple Temps partiel" sheetId="26" r:id="rId2"/>
    <sheet name="Exemple CDII" sheetId="27" r:id="rId3"/>
    <sheet name="Exemple Animateur-technicien" sheetId="28" r:id="rId4"/>
    <sheet name="Exemple Professeur" sheetId="31" r:id="rId5"/>
  </sheets>
  <definedNames>
    <definedName name="_xlnm.Print_Area" localSheetId="3">'Exemple Animateur-technicien'!$A$1:$N$20</definedName>
    <definedName name="_xlnm.Print_Area" localSheetId="2">'Exemple CDII'!$A$1:$N$20</definedName>
    <definedName name="_xlnm.Print_Area" localSheetId="4">'Exemple Professeur'!$A$1:$N$20</definedName>
    <definedName name="_xlnm.Print_Area" localSheetId="1">'Exemple Temps partiel'!$A$1:$N$20</definedName>
    <definedName name="_xlnm.Print_Area" localSheetId="0">'Exemple Temps plein'!$A$1:$N$20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26" l="1"/>
  <c r="L17" i="27"/>
  <c r="L17" i="31"/>
  <c r="L9" i="31"/>
  <c r="C9" i="31"/>
  <c r="L16" i="31"/>
  <c r="F16" i="31"/>
  <c r="F15" i="31"/>
  <c r="L15" i="31" s="1"/>
  <c r="H14" i="31"/>
  <c r="F14" i="31"/>
  <c r="L14" i="31" s="1"/>
  <c r="H13" i="31"/>
  <c r="F13" i="31"/>
  <c r="L13" i="31" s="1"/>
  <c r="F12" i="31"/>
  <c r="L12" i="31" s="1"/>
  <c r="F11" i="31"/>
  <c r="L11" i="31" s="1"/>
  <c r="H10" i="31"/>
  <c r="F10" i="31"/>
  <c r="L10" i="31" s="1"/>
  <c r="F9" i="31"/>
  <c r="H8" i="31"/>
  <c r="F8" i="31"/>
  <c r="L8" i="31" s="1"/>
  <c r="F17" i="28"/>
  <c r="L17" i="28" s="1"/>
  <c r="L15" i="28"/>
  <c r="L9" i="28"/>
  <c r="H15" i="27"/>
  <c r="H13" i="27"/>
  <c r="H12" i="27"/>
  <c r="H9" i="27"/>
  <c r="C9" i="27"/>
  <c r="H14" i="26"/>
  <c r="H15" i="26"/>
  <c r="H12" i="26"/>
  <c r="H11" i="26"/>
  <c r="H9" i="26"/>
  <c r="C9" i="26"/>
  <c r="L17" i="30"/>
  <c r="F16" i="30"/>
  <c r="L16" i="30" s="1"/>
  <c r="H15" i="30"/>
  <c r="F15" i="30"/>
  <c r="L15" i="30" s="1"/>
  <c r="L14" i="30"/>
  <c r="H14" i="30"/>
  <c r="F14" i="30"/>
  <c r="H13" i="30"/>
  <c r="F13" i="30"/>
  <c r="L13" i="30" s="1"/>
  <c r="H12" i="30"/>
  <c r="F12" i="30"/>
  <c r="L12" i="30" s="1"/>
  <c r="H11" i="30"/>
  <c r="F11" i="30"/>
  <c r="L11" i="30" s="1"/>
  <c r="L10" i="30"/>
  <c r="H10" i="30"/>
  <c r="F10" i="30"/>
  <c r="H9" i="30"/>
  <c r="F9" i="30"/>
  <c r="C9" i="30"/>
  <c r="H8" i="30"/>
  <c r="F8" i="30"/>
  <c r="L8" i="30" s="1"/>
  <c r="F16" i="28"/>
  <c r="L16" i="28" s="1"/>
  <c r="H15" i="28"/>
  <c r="F15" i="28"/>
  <c r="H14" i="28"/>
  <c r="F14" i="28"/>
  <c r="L14" i="28" s="1"/>
  <c r="H13" i="28"/>
  <c r="F13" i="28"/>
  <c r="L13" i="28" s="1"/>
  <c r="F12" i="28"/>
  <c r="L12" i="28" s="1"/>
  <c r="H11" i="28"/>
  <c r="F11" i="28"/>
  <c r="L11" i="28" s="1"/>
  <c r="H10" i="28"/>
  <c r="F10" i="28"/>
  <c r="L10" i="28" s="1"/>
  <c r="H9" i="28"/>
  <c r="F9" i="28"/>
  <c r="H8" i="28"/>
  <c r="F8" i="28"/>
  <c r="L8" i="28" s="1"/>
  <c r="L16" i="27"/>
  <c r="F16" i="27"/>
  <c r="F15" i="27"/>
  <c r="L15" i="27" s="1"/>
  <c r="H14" i="27"/>
  <c r="F14" i="27"/>
  <c r="L14" i="27" s="1"/>
  <c r="F13" i="27"/>
  <c r="L13" i="27" s="1"/>
  <c r="F12" i="27"/>
  <c r="L12" i="27" s="1"/>
  <c r="H11" i="27"/>
  <c r="F11" i="27"/>
  <c r="L11" i="27" s="1"/>
  <c r="H10" i="27"/>
  <c r="F10" i="27"/>
  <c r="L10" i="27" s="1"/>
  <c r="F9" i="27"/>
  <c r="L9" i="27" s="1"/>
  <c r="H8" i="27"/>
  <c r="F8" i="27"/>
  <c r="L8" i="27" s="1"/>
  <c r="H8" i="26"/>
  <c r="H10" i="26"/>
  <c r="H13" i="26"/>
  <c r="L16" i="26"/>
  <c r="F16" i="26"/>
  <c r="F15" i="26"/>
  <c r="F14" i="26"/>
  <c r="L14" i="26" s="1"/>
  <c r="F13" i="26"/>
  <c r="L13" i="26" s="1"/>
  <c r="F12" i="26"/>
  <c r="L12" i="26" s="1"/>
  <c r="F11" i="26"/>
  <c r="F10" i="26"/>
  <c r="L10" i="26" s="1"/>
  <c r="F9" i="26"/>
  <c r="L9" i="26" s="1"/>
  <c r="F8" i="26"/>
  <c r="L9" i="30" l="1"/>
  <c r="L18" i="31"/>
  <c r="L18" i="28"/>
  <c r="L18" i="27"/>
  <c r="L18" i="30"/>
  <c r="L8" i="26"/>
  <c r="L11" i="26"/>
  <c r="L15" i="26"/>
  <c r="L18" i="26" l="1"/>
</calcChain>
</file>

<file path=xl/sharedStrings.xml><?xml version="1.0" encoding="utf-8"?>
<sst xmlns="http://schemas.openxmlformats.org/spreadsheetml/2006/main" count="424" uniqueCount="49">
  <si>
    <r>
      <rPr>
        <b/>
        <sz val="40"/>
        <color rgb="FF4B5A60"/>
        <rFont val="Arial"/>
        <family val="2"/>
      </rPr>
      <t>Fiche n°8</t>
    </r>
  </si>
  <si>
    <r>
      <rPr>
        <b/>
        <i/>
        <sz val="8"/>
        <color rgb="FF4B5A60"/>
        <rFont val="Trebuchet MS"/>
        <family val="2"/>
      </rPr>
      <t>Nombre de points de reconstitution de carrière</t>
    </r>
  </si>
  <si>
    <r>
      <rPr>
        <b/>
        <i/>
        <sz val="8"/>
        <color rgb="FF4B5A60"/>
        <rFont val="Trebuchet MS"/>
        <family val="2"/>
      </rPr>
      <t>Points d’ancienneté acquis au 31.12.2021</t>
    </r>
  </si>
  <si>
    <r>
      <rPr>
        <b/>
        <i/>
        <sz val="8"/>
        <color rgb="FF4B5A60"/>
        <rFont val="Trebuchet MS"/>
        <family val="2"/>
      </rPr>
      <t>Points de déroulement de carrière acquis au 31.12.2021</t>
    </r>
  </si>
  <si>
    <r>
      <rPr>
        <b/>
        <sz val="10"/>
        <color rgb="FFFFFFFF"/>
        <rFont val="Trebuchet MS"/>
        <family val="2"/>
      </rPr>
      <t>Guide d’application paritaire de l’Avenant n°182 de</t>
    </r>
  </si>
  <si>
    <t>Salaire mensuel brut</t>
  </si>
  <si>
    <t>Salaire de base</t>
  </si>
  <si>
    <t>X</t>
  </si>
  <si>
    <t>+</t>
  </si>
  <si>
    <t>€</t>
  </si>
  <si>
    <t xml:space="preserve"> €</t>
  </si>
  <si>
    <r>
      <rPr>
        <b/>
        <sz val="14"/>
        <color rgb="FF4B5A60"/>
        <rFont val="Arial"/>
        <family val="2"/>
      </rPr>
      <t>Modèle de fiche récapitulative servant à notifier au salarié son nouveau positionnement issu de l'Avenant n°182</t>
    </r>
    <r>
      <rPr>
        <b/>
        <sz val="16"/>
        <color rgb="FF4B5A60"/>
        <rFont val="Arial"/>
        <family val="2"/>
      </rPr>
      <t xml:space="preserve">
</t>
    </r>
    <r>
      <rPr>
        <b/>
        <sz val="12"/>
        <color rgb="FF4B5A60"/>
        <rFont val="Trebuchet MS"/>
        <family val="2"/>
      </rPr>
      <t xml:space="preserve">Document à communiquer au salarié dans le dernier trimestre 2021 et au plus tard avec le premier bulletin de salaire de 2022
</t>
    </r>
  </si>
  <si>
    <r>
      <rPr>
        <b/>
        <i/>
        <sz val="8"/>
        <color rgb="FF4B5A60"/>
        <rFont val="Trebuchet MS"/>
        <family val="2"/>
      </rPr>
      <t xml:space="preserve">Le cas échéant, Indemnité de maintien de salaire
</t>
    </r>
    <r>
      <rPr>
        <i/>
        <sz val="8"/>
        <color rgb="FF4B5A60"/>
        <rFont val="Trebuchet MS"/>
        <family val="2"/>
      </rPr>
      <t>(si changement de groupe suite à la nouvelle grille)</t>
    </r>
  </si>
  <si>
    <t xml:space="preserve">points     </t>
  </si>
  <si>
    <r>
      <rPr>
        <b/>
        <i/>
        <sz val="11"/>
        <color theme="1" tint="0.14999847407452621"/>
        <rFont val="Trebuchet MS"/>
        <family val="2"/>
      </rPr>
      <t>TOTAL MENSUEL BRUT</t>
    </r>
  </si>
  <si>
    <t>points</t>
  </si>
  <si>
    <t xml:space="preserve">points           </t>
  </si>
  <si>
    <t xml:space="preserve"> points</t>
  </si>
  <si>
    <t>(nb points - 247)</t>
  </si>
  <si>
    <t xml:space="preserve">=   </t>
  </si>
  <si>
    <t xml:space="preserve">Votre emploi : </t>
  </si>
  <si>
    <t>durée hebdomadaire</t>
  </si>
  <si>
    <t>/35</t>
  </si>
  <si>
    <t>Points attribués volontairement par l’employeur, hors dispositions CCN</t>
  </si>
  <si>
    <t xml:space="preserve">Le groupe auquel est rattaché votre emploi est  : </t>
  </si>
  <si>
    <t xml:space="preserve">Civilité, Prénom, Nom du salarié : </t>
  </si>
  <si>
    <t>Par application de l’Avenant n°182 de la Convention Collective Eclat (ex-Animation) dont les dispositions prennent effet au 1er  janvier 2022, 
vous trouverez ci-dessous, pour votre information, le détail de l’ensemble des éléments qui composent votre salaire à cette date.</t>
  </si>
  <si>
    <t>Prime en cas de plurivalence</t>
  </si>
  <si>
    <t xml:space="preserve">Indemnité temps partiel si durée contrat inférieur à 24h/sem (si appliquée = 7 points) </t>
  </si>
  <si>
    <t>Prime de coupure (si appliquée = 3 points)</t>
  </si>
  <si>
    <t xml:space="preserve">       Guide d'application paritaire de l'avenant n°182 de la convention collective nationale ÉCLAT (ex-animation) / 04-2021</t>
  </si>
  <si>
    <t>Durée contractuelle hebdomadaire</t>
  </si>
  <si>
    <t xml:space="preserve">Coefficient : </t>
  </si>
  <si>
    <t>* V1 OU V2 au choix de l'employeur. Sélectionnez la cellule C5 ou C6 selon le choix réalisé / proratisez selon le choix retenu</t>
  </si>
  <si>
    <t>*</t>
  </si>
  <si>
    <t>C</t>
  </si>
  <si>
    <t>Animateur périscolaire</t>
  </si>
  <si>
    <t>Durée contractuelle mensuelle</t>
  </si>
  <si>
    <t>B</t>
  </si>
  <si>
    <t>/151,67</t>
  </si>
  <si>
    <t>Animateur-technicien Poterie</t>
  </si>
  <si>
    <t>Niveau 1</t>
  </si>
  <si>
    <t>/26</t>
  </si>
  <si>
    <t>'/26</t>
  </si>
  <si>
    <t>Professeur Harmonica</t>
  </si>
  <si>
    <t>Niveau 2</t>
  </si>
  <si>
    <t>/24</t>
  </si>
  <si>
    <t>Valeur V1 janv 2022</t>
  </si>
  <si>
    <t>Valeur V2 janv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</si>
</sst>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37">
    <font>
      <sz val="10"/>
      <color rgb="FF000000"/>
      <name val="Times New Roman"/>
      <charset val="204"/>
    </font>
    <font>
      <b/>
      <sz val="40"/>
      <name val="Arial"/>
    </font>
    <font>
      <b/>
      <i/>
      <sz val="8"/>
      <name val="Trebuchet MS"/>
    </font>
    <font>
      <b/>
      <sz val="10"/>
      <name val="Trebuchet MS"/>
    </font>
    <font>
      <b/>
      <sz val="40"/>
      <color rgb="FF4B5A60"/>
      <name val="Arial"/>
      <family val="2"/>
    </font>
    <font>
      <b/>
      <sz val="16"/>
      <color rgb="FF4B5A60"/>
      <name val="Arial"/>
      <family val="2"/>
    </font>
    <font>
      <sz val="10"/>
      <color rgb="FF4B5A60"/>
      <name val="Arial MT"/>
      <family val="2"/>
    </font>
    <font>
      <b/>
      <i/>
      <sz val="8"/>
      <color rgb="FF4B5A60"/>
      <name val="Trebuchet MS"/>
      <family val="2"/>
    </font>
    <font>
      <i/>
      <sz val="10"/>
      <color rgb="FF4B5A60"/>
      <name val="Arial"/>
      <family val="2"/>
    </font>
    <font>
      <b/>
      <sz val="10"/>
      <color rgb="FFFFFFFF"/>
      <name val="Trebuchet MS"/>
      <family val="2"/>
    </font>
    <font>
      <sz val="10"/>
      <color rgb="FF000000"/>
      <name val="Times New Roman"/>
      <family val="2"/>
      <charset val="204"/>
    </font>
    <font>
      <b/>
      <sz val="10"/>
      <color rgb="FF4B5A60"/>
      <name val="Times New Roman"/>
      <family val="2"/>
      <charset val="204"/>
    </font>
    <font>
      <b/>
      <sz val="11"/>
      <color rgb="FF4B5A60"/>
      <name val="Arial"/>
      <family val="2"/>
    </font>
    <font>
      <b/>
      <sz val="12"/>
      <color rgb="FF4B5A60"/>
      <name val="Trebuchet MS"/>
      <family val="2"/>
    </font>
    <font>
      <sz val="10"/>
      <color rgb="FF000000"/>
      <name val="Trebuchet MS"/>
      <family val="2"/>
    </font>
    <font>
      <b/>
      <i/>
      <sz val="10"/>
      <color theme="0" tint="-0.499984740745262"/>
      <name val="Arial"/>
      <family val="2"/>
    </font>
    <font>
      <i/>
      <sz val="10"/>
      <color theme="1" tint="0.249977111117893"/>
      <name val="Arial"/>
      <family val="2"/>
    </font>
    <font>
      <b/>
      <sz val="12"/>
      <color theme="4" tint="-0.249977111117893"/>
      <name val="Arial Narrow"/>
      <family val="2"/>
    </font>
    <font>
      <sz val="11"/>
      <color rgb="FF000000"/>
      <name val="Arial"/>
      <family val="2"/>
    </font>
    <font>
      <b/>
      <sz val="14"/>
      <color rgb="FF4B5A60"/>
      <name val="Arial"/>
      <family val="2"/>
    </font>
    <font>
      <i/>
      <sz val="8"/>
      <color rgb="FF4B5A60"/>
      <name val="Trebuchet MS"/>
      <family val="2"/>
    </font>
    <font>
      <i/>
      <sz val="10"/>
      <color rgb="FF4B5A60"/>
      <name val="Arial MT"/>
    </font>
    <font>
      <sz val="8"/>
      <color theme="0" tint="-0.499984740745262"/>
      <name val="Times New Roman"/>
      <family val="2"/>
      <charset val="204"/>
    </font>
    <font>
      <b/>
      <sz val="10"/>
      <color theme="0"/>
      <name val="Arial"/>
      <family val="2"/>
    </font>
    <font>
      <b/>
      <i/>
      <sz val="11"/>
      <color rgb="FF000000"/>
      <name val="Trebuchet MS"/>
      <family val="2"/>
    </font>
    <font>
      <sz val="10"/>
      <color theme="1" tint="0.14999847407452621"/>
      <name val="Times New Roman"/>
      <family val="2"/>
      <charset val="204"/>
    </font>
    <font>
      <b/>
      <i/>
      <sz val="11"/>
      <color theme="1" tint="0.14999847407452621"/>
      <name val="Trebuchet MS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theme="0" tint="-0.499984740745262"/>
      <name val="Arial"/>
      <family val="2"/>
    </font>
    <font>
      <b/>
      <vertAlign val="superscript"/>
      <sz val="18"/>
      <color rgb="FFFFFFFF"/>
      <name val="Trebuchet MS"/>
      <family val="2"/>
    </font>
    <font>
      <b/>
      <i/>
      <sz val="11"/>
      <color theme="2" tint="-0.749992370372631"/>
      <name val="Trebuchet MS"/>
      <family val="2"/>
    </font>
    <font>
      <i/>
      <sz val="10"/>
      <color rgb="FF4B5A60"/>
      <name val="Trebuchet MS"/>
      <family val="2"/>
    </font>
    <font>
      <i/>
      <sz val="10"/>
      <color rgb="FF4B5A60"/>
      <name val="Times New Roman"/>
      <family val="1"/>
    </font>
    <font>
      <sz val="8"/>
      <name val="Times New Roman"/>
      <family val="1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DEDED"/>
      </patternFill>
    </fill>
    <fill>
      <patternFill patternType="solid">
        <fgColor rgb="FF4B5A60"/>
      </patternFill>
    </fill>
    <fill>
      <patternFill patternType="solid">
        <fgColor theme="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thick">
        <color rgb="FF002060"/>
      </right>
      <top/>
      <bottom style="medium">
        <color theme="0" tint="-4.9989318521683403E-2"/>
      </bottom>
      <diagonal/>
    </border>
    <border>
      <left style="thick">
        <color rgb="FF002060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thick">
        <color rgb="FF002060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ck">
        <color rgb="FF002060"/>
      </left>
      <right style="medium">
        <color theme="0" tint="-4.9989318521683403E-2"/>
      </right>
      <top style="medium">
        <color theme="0" tint="-4.9989318521683403E-2"/>
      </top>
      <bottom style="thick">
        <color rgb="FF00206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ck">
        <color rgb="FF002060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thick">
        <color rgb="FF00206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/>
      <top style="medium">
        <color theme="4" tint="0.59996337778862885"/>
      </top>
      <bottom/>
      <diagonal/>
    </border>
    <border>
      <left/>
      <right style="thick">
        <color rgb="FF002060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 style="medium">
        <color theme="4" tint="0.59996337778862885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4" tint="0.59996337778862885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4" tint="0.59996337778862885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thick">
        <color rgb="FF002060"/>
      </right>
      <top style="medium">
        <color theme="0" tint="-4.9989318521683403E-2"/>
      </top>
      <bottom/>
      <diagonal/>
    </border>
    <border>
      <left style="medium">
        <color theme="4" tint="0.59996337778862885"/>
      </left>
      <right/>
      <top style="medium">
        <color theme="4" tint="0.59996337778862885"/>
      </top>
      <bottom style="thick">
        <color rgb="FF002060"/>
      </bottom>
      <diagonal/>
    </border>
    <border>
      <left style="thick">
        <color theme="4" tint="0.79998168889431442"/>
      </left>
      <right style="thick">
        <color theme="4" tint="0.79998168889431442"/>
      </right>
      <top style="medium">
        <color theme="4" tint="0.59996337778862885"/>
      </top>
      <bottom style="thick">
        <color rgb="FF002060"/>
      </bottom>
      <diagonal/>
    </border>
    <border>
      <left/>
      <right style="thick">
        <color rgb="FF002060"/>
      </right>
      <top style="medium">
        <color theme="4" tint="0.59996337778862885"/>
      </top>
      <bottom style="thick">
        <color rgb="FF002060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 style="thick">
        <color rgb="FF002060"/>
      </left>
      <right/>
      <top style="dashed">
        <color indexed="64"/>
      </top>
      <bottom/>
      <diagonal/>
    </border>
    <border>
      <left style="thick">
        <color rgb="FF002060"/>
      </left>
      <right/>
      <top/>
      <bottom style="dashed">
        <color rgb="FF002060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rgb="FF002060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/>
      <bottom style="thick">
        <color rgb="FF002060"/>
      </bottom>
      <diagonal/>
    </border>
    <border>
      <left style="medium">
        <color theme="4" tint="0.79995117038483843"/>
      </left>
      <right/>
      <top style="medium">
        <color theme="4" tint="0.79995117038483843"/>
      </top>
      <bottom/>
      <diagonal/>
    </border>
    <border>
      <left style="medium">
        <color theme="4" tint="0.79995117038483843"/>
      </left>
      <right/>
      <top/>
      <bottom/>
      <diagonal/>
    </border>
    <border>
      <left/>
      <right style="medium">
        <color theme="4" tint="0.79995117038483843"/>
      </right>
      <top/>
      <bottom/>
      <diagonal/>
    </border>
    <border>
      <left style="medium">
        <color theme="4" tint="0.79995117038483843"/>
      </left>
      <right/>
      <top/>
      <bottom style="medium">
        <color theme="4" tint="0.79995117038483843"/>
      </bottom>
      <diagonal/>
    </border>
    <border>
      <left/>
      <right style="medium">
        <color theme="4" tint="0.79995117038483843"/>
      </right>
      <top/>
      <bottom style="medium">
        <color theme="4" tint="0.79995117038483843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</borders>
  <cellStyleXfs count="1">
    <xf numFmtId="0" fontId="0" fillId="0" borderId="0"/>
  </cellStyleXfs>
  <cellXfs count="89">
    <xf numFmtId="0" fontId="0" fillId="0" borderId="0" xfId="0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 wrapText="1" indent="15"/>
    </xf>
    <xf numFmtId="0" fontId="11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 wrapText="1" indent="34"/>
    </xf>
    <xf numFmtId="0" fontId="0" fillId="4" borderId="0" xfId="0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right" vertical="center" wrapText="1"/>
    </xf>
    <xf numFmtId="0" fontId="16" fillId="2" borderId="14" xfId="0" quotePrefix="1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right" vertical="center" wrapText="1"/>
    </xf>
    <xf numFmtId="0" fontId="25" fillId="6" borderId="16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164" fontId="15" fillId="0" borderId="14" xfId="0" applyNumberFormat="1" applyFont="1" applyFill="1" applyBorder="1" applyAlignment="1">
      <alignment horizontal="center" vertical="center" wrapText="1"/>
    </xf>
    <xf numFmtId="164" fontId="15" fillId="0" borderId="20" xfId="0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right" vertical="center" wrapText="1"/>
    </xf>
    <xf numFmtId="0" fontId="31" fillId="2" borderId="13" xfId="0" applyFont="1" applyFill="1" applyBorder="1" applyAlignment="1">
      <alignment horizontal="right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wrapText="1"/>
    </xf>
    <xf numFmtId="0" fontId="8" fillId="2" borderId="29" xfId="0" applyFont="1" applyFill="1" applyBorder="1" applyAlignment="1">
      <alignment horizontal="center" vertical="center" wrapText="1"/>
    </xf>
    <xf numFmtId="0" fontId="28" fillId="6" borderId="30" xfId="0" applyFont="1" applyFill="1" applyBorder="1" applyAlignment="1">
      <alignment horizontal="center" vertical="center" wrapText="1"/>
    </xf>
    <xf numFmtId="164" fontId="29" fillId="0" borderId="31" xfId="0" applyNumberFormat="1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right" vertical="center" wrapText="1"/>
    </xf>
    <xf numFmtId="0" fontId="32" fillId="0" borderId="34" xfId="0" applyFont="1" applyFill="1" applyBorder="1" applyAlignment="1">
      <alignment horizontal="right" vertical="center" wrapText="1"/>
    </xf>
    <xf numFmtId="0" fontId="32" fillId="0" borderId="35" xfId="0" applyFont="1" applyFill="1" applyBorder="1" applyAlignment="1">
      <alignment horizontal="right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right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quotePrefix="1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16" fillId="0" borderId="41" xfId="0" quotePrefix="1" applyFont="1" applyFill="1" applyBorder="1" applyAlignment="1">
      <alignment horizontal="center" vertical="center" wrapText="1"/>
    </xf>
    <xf numFmtId="0" fontId="22" fillId="2" borderId="42" xfId="0" applyFont="1" applyFill="1" applyBorder="1" applyAlignment="1">
      <alignment horizontal="center" vertical="center" wrapText="1"/>
    </xf>
    <xf numFmtId="0" fontId="16" fillId="0" borderId="43" xfId="0" quotePrefix="1" applyFont="1" applyFill="1" applyBorder="1" applyAlignment="1">
      <alignment horizontal="center" vertical="center" wrapText="1"/>
    </xf>
    <xf numFmtId="0" fontId="27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vertical="center" wrapText="1"/>
    </xf>
    <xf numFmtId="0" fontId="32" fillId="7" borderId="18" xfId="0" applyFont="1" applyFill="1" applyBorder="1" applyAlignment="1">
      <alignment horizontal="center" vertical="center" wrapText="1"/>
    </xf>
    <xf numFmtId="0" fontId="33" fillId="7" borderId="3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35" fillId="0" borderId="21" xfId="0" applyFont="1" applyFill="1" applyBorder="1" applyAlignment="1">
      <alignment horizontal="center" vertical="center" wrapText="1"/>
    </xf>
    <xf numFmtId="164" fontId="36" fillId="0" borderId="20" xfId="0" applyNumberFormat="1" applyFont="1" applyFill="1" applyBorder="1" applyAlignment="1">
      <alignment horizontal="center" vertical="center" wrapText="1"/>
    </xf>
    <xf numFmtId="0" fontId="16" fillId="0" borderId="0" xfId="0" quotePrefix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41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0" fillId="6" borderId="17" xfId="0" applyFont="1" applyFill="1" applyBorder="1" applyAlignment="1">
      <alignment horizontal="center" vertical="center" wrapText="1"/>
    </xf>
    <xf numFmtId="0" fontId="10" fillId="6" borderId="38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30" fillId="3" borderId="0" xfId="0" applyFont="1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1" fillId="4" borderId="0" xfId="0" applyFont="1" applyFill="1" applyBorder="1" applyAlignment="1">
      <alignment horizontal="left" vertical="center" textRotation="90" wrapText="1"/>
    </xf>
    <xf numFmtId="0" fontId="1" fillId="4" borderId="1" xfId="0" applyFont="1" applyFill="1" applyBorder="1" applyAlignment="1">
      <alignment horizontal="left" vertical="center" textRotation="90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46" xfId="0" applyFont="1" applyFill="1" applyBorder="1" applyAlignment="1">
      <alignment horizontal="left" vertical="center" wrapText="1"/>
    </xf>
    <xf numFmtId="0" fontId="18" fillId="0" borderId="47" xfId="0" applyFont="1" applyFill="1" applyBorder="1" applyAlignment="1">
      <alignment horizontal="left" vertical="center" wrapText="1"/>
    </xf>
    <xf numFmtId="0" fontId="18" fillId="0" borderId="48" xfId="0" applyFont="1" applyFill="1" applyBorder="1" applyAlignment="1">
      <alignment horizontal="left" vertical="center" wrapText="1"/>
    </xf>
    <xf numFmtId="0" fontId="18" fillId="0" borderId="44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46" xfId="0" applyFont="1" applyFill="1" applyBorder="1" applyAlignment="1">
      <alignment horizontal="left" vertical="center"/>
    </xf>
    <xf numFmtId="0" fontId="18" fillId="0" borderId="48" xfId="0" applyFont="1" applyFill="1" applyBorder="1" applyAlignment="1">
      <alignment horizontal="left" vertical="center"/>
    </xf>
    <xf numFmtId="0" fontId="17" fillId="0" borderId="39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41" xfId="0" applyFont="1" applyFill="1" applyBorder="1" applyAlignment="1">
      <alignment horizontal="center" wrapText="1"/>
    </xf>
    <xf numFmtId="0" fontId="17" fillId="0" borderId="23" xfId="0" applyFont="1" applyFill="1" applyBorder="1" applyAlignment="1">
      <alignment horizontal="center" wrapText="1"/>
    </xf>
    <xf numFmtId="0" fontId="17" fillId="0" borderId="2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85031</xdr:colOff>
      <xdr:row>19</xdr:row>
      <xdr:rowOff>120063</xdr:rowOff>
    </xdr:from>
    <xdr:ext cx="719455" cy="215265"/>
    <xdr:grpSp>
      <xdr:nvGrpSpPr>
        <xdr:cNvPr id="2" name="Group 2">
          <a:extLst>
            <a:ext uri="{FF2B5EF4-FFF2-40B4-BE49-F238E27FC236}">
              <a16:creationId xmlns:a16="http://schemas.microsoft.com/office/drawing/2014/main" id="{29945581-7599-460D-A383-495CC664D6CF}"/>
            </a:ext>
          </a:extLst>
        </xdr:cNvPr>
        <xdr:cNvGrpSpPr/>
      </xdr:nvGrpSpPr>
      <xdr:grpSpPr>
        <a:xfrm>
          <a:off x="85031" y="7568613"/>
          <a:ext cx="719455" cy="215265"/>
          <a:chOff x="0" y="0"/>
          <a:chExt cx="719455" cy="215265"/>
        </a:xfrm>
      </xdr:grpSpPr>
      <xdr:pic>
        <xdr:nvPicPr>
          <xdr:cNvPr id="3" name="image1.png">
            <a:extLst>
              <a:ext uri="{FF2B5EF4-FFF2-40B4-BE49-F238E27FC236}">
                <a16:creationId xmlns:a16="http://schemas.microsoft.com/office/drawing/2014/main" id="{2ADC6BAC-0B92-4161-88BB-E7684CAFA0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06974" cy="215110"/>
          </a:xfrm>
          <a:prstGeom prst="rect">
            <a:avLst/>
          </a:prstGeom>
        </xdr:spPr>
      </xdr:pic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23ECD64-96F8-4F64-8945-D7DAA7E78F22}"/>
              </a:ext>
            </a:extLst>
          </xdr:cNvPr>
          <xdr:cNvSpPr/>
        </xdr:nvSpPr>
        <xdr:spPr>
          <a:xfrm>
            <a:off x="432501" y="26647"/>
            <a:ext cx="287020" cy="186690"/>
          </a:xfrm>
          <a:custGeom>
            <a:avLst/>
            <a:gdLst/>
            <a:ahLst/>
            <a:cxnLst/>
            <a:rect l="0" t="0" r="0" b="0"/>
            <a:pathLst>
              <a:path w="287020" h="186690">
                <a:moveTo>
                  <a:pt x="149529" y="100431"/>
                </a:moveTo>
                <a:lnTo>
                  <a:pt x="138442" y="57797"/>
                </a:lnTo>
                <a:lnTo>
                  <a:pt x="105689" y="35331"/>
                </a:lnTo>
                <a:lnTo>
                  <a:pt x="72682" y="31076"/>
                </a:lnTo>
                <a:lnTo>
                  <a:pt x="63665" y="31356"/>
                </a:lnTo>
                <a:lnTo>
                  <a:pt x="20205" y="41160"/>
                </a:lnTo>
                <a:lnTo>
                  <a:pt x="6375" y="48552"/>
                </a:lnTo>
                <a:lnTo>
                  <a:pt x="24130" y="84340"/>
                </a:lnTo>
                <a:lnTo>
                  <a:pt x="29311" y="80276"/>
                </a:lnTo>
                <a:lnTo>
                  <a:pt x="35598" y="77076"/>
                </a:lnTo>
                <a:lnTo>
                  <a:pt x="50393" y="72453"/>
                </a:lnTo>
                <a:lnTo>
                  <a:pt x="57696" y="71297"/>
                </a:lnTo>
                <a:lnTo>
                  <a:pt x="64909" y="71297"/>
                </a:lnTo>
                <a:lnTo>
                  <a:pt x="78346" y="72783"/>
                </a:lnTo>
                <a:lnTo>
                  <a:pt x="88138" y="77254"/>
                </a:lnTo>
                <a:lnTo>
                  <a:pt x="94297" y="84721"/>
                </a:lnTo>
                <a:lnTo>
                  <a:pt x="96824" y="95161"/>
                </a:lnTo>
                <a:lnTo>
                  <a:pt x="96824" y="122618"/>
                </a:lnTo>
                <a:lnTo>
                  <a:pt x="96824" y="135661"/>
                </a:lnTo>
                <a:lnTo>
                  <a:pt x="94780" y="141401"/>
                </a:lnTo>
                <a:lnTo>
                  <a:pt x="91452" y="145745"/>
                </a:lnTo>
                <a:lnTo>
                  <a:pt x="82207" y="151663"/>
                </a:lnTo>
                <a:lnTo>
                  <a:pt x="76847" y="153136"/>
                </a:lnTo>
                <a:lnTo>
                  <a:pt x="64630" y="153136"/>
                </a:lnTo>
                <a:lnTo>
                  <a:pt x="59829" y="151752"/>
                </a:lnTo>
                <a:lnTo>
                  <a:pt x="52793" y="146202"/>
                </a:lnTo>
                <a:lnTo>
                  <a:pt x="51041" y="142506"/>
                </a:lnTo>
                <a:lnTo>
                  <a:pt x="51041" y="137883"/>
                </a:lnTo>
                <a:lnTo>
                  <a:pt x="52476" y="131203"/>
                </a:lnTo>
                <a:lnTo>
                  <a:pt x="56794" y="126428"/>
                </a:lnTo>
                <a:lnTo>
                  <a:pt x="63995" y="123571"/>
                </a:lnTo>
                <a:lnTo>
                  <a:pt x="74066" y="122618"/>
                </a:lnTo>
                <a:lnTo>
                  <a:pt x="96824" y="122618"/>
                </a:lnTo>
                <a:lnTo>
                  <a:pt x="96824" y="95161"/>
                </a:lnTo>
                <a:lnTo>
                  <a:pt x="66852" y="95161"/>
                </a:lnTo>
                <a:lnTo>
                  <a:pt x="50901" y="95897"/>
                </a:lnTo>
                <a:lnTo>
                  <a:pt x="9207" y="113436"/>
                </a:lnTo>
                <a:lnTo>
                  <a:pt x="0" y="140093"/>
                </a:lnTo>
                <a:lnTo>
                  <a:pt x="0" y="148971"/>
                </a:lnTo>
                <a:lnTo>
                  <a:pt x="25793" y="180327"/>
                </a:lnTo>
                <a:lnTo>
                  <a:pt x="56032" y="186423"/>
                </a:lnTo>
                <a:lnTo>
                  <a:pt x="71183" y="185051"/>
                </a:lnTo>
                <a:lnTo>
                  <a:pt x="83629" y="180949"/>
                </a:lnTo>
                <a:lnTo>
                  <a:pt x="93383" y="174104"/>
                </a:lnTo>
                <a:lnTo>
                  <a:pt x="100418" y="164515"/>
                </a:lnTo>
                <a:lnTo>
                  <a:pt x="100418" y="183934"/>
                </a:lnTo>
                <a:lnTo>
                  <a:pt x="149529" y="183934"/>
                </a:lnTo>
                <a:lnTo>
                  <a:pt x="149529" y="164515"/>
                </a:lnTo>
                <a:lnTo>
                  <a:pt x="149529" y="153136"/>
                </a:lnTo>
                <a:lnTo>
                  <a:pt x="149529" y="122618"/>
                </a:lnTo>
                <a:lnTo>
                  <a:pt x="149529" y="100431"/>
                </a:lnTo>
                <a:close/>
              </a:path>
              <a:path w="287020" h="186690">
                <a:moveTo>
                  <a:pt x="286575" y="177825"/>
                </a:moveTo>
                <a:lnTo>
                  <a:pt x="273532" y="140931"/>
                </a:lnTo>
                <a:lnTo>
                  <a:pt x="268909" y="144081"/>
                </a:lnTo>
                <a:lnTo>
                  <a:pt x="263550" y="145643"/>
                </a:lnTo>
                <a:lnTo>
                  <a:pt x="252628" y="145643"/>
                </a:lnTo>
                <a:lnTo>
                  <a:pt x="248793" y="144119"/>
                </a:lnTo>
                <a:lnTo>
                  <a:pt x="243065" y="138010"/>
                </a:lnTo>
                <a:lnTo>
                  <a:pt x="241630" y="133807"/>
                </a:lnTo>
                <a:lnTo>
                  <a:pt x="241630" y="78511"/>
                </a:lnTo>
                <a:lnTo>
                  <a:pt x="276034" y="78511"/>
                </a:lnTo>
                <a:lnTo>
                  <a:pt x="276034" y="39116"/>
                </a:lnTo>
                <a:lnTo>
                  <a:pt x="241630" y="39116"/>
                </a:lnTo>
                <a:lnTo>
                  <a:pt x="241630" y="0"/>
                </a:lnTo>
                <a:lnTo>
                  <a:pt x="188925" y="0"/>
                </a:lnTo>
                <a:lnTo>
                  <a:pt x="188925" y="39116"/>
                </a:lnTo>
                <a:lnTo>
                  <a:pt x="167005" y="39116"/>
                </a:lnTo>
                <a:lnTo>
                  <a:pt x="167005" y="78511"/>
                </a:lnTo>
                <a:lnTo>
                  <a:pt x="188925" y="78511"/>
                </a:lnTo>
                <a:lnTo>
                  <a:pt x="188925" y="128993"/>
                </a:lnTo>
                <a:lnTo>
                  <a:pt x="189915" y="142405"/>
                </a:lnTo>
                <a:lnTo>
                  <a:pt x="213487" y="178308"/>
                </a:lnTo>
                <a:lnTo>
                  <a:pt x="249948" y="186423"/>
                </a:lnTo>
                <a:lnTo>
                  <a:pt x="257175" y="186423"/>
                </a:lnTo>
                <a:lnTo>
                  <a:pt x="263969" y="185686"/>
                </a:lnTo>
                <a:lnTo>
                  <a:pt x="276720" y="182727"/>
                </a:lnTo>
                <a:lnTo>
                  <a:pt x="282143" y="180594"/>
                </a:lnTo>
                <a:lnTo>
                  <a:pt x="286575" y="177825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12</xdr:col>
      <xdr:colOff>2847</xdr:colOff>
      <xdr:row>19</xdr:row>
      <xdr:rowOff>182119</xdr:rowOff>
    </xdr:from>
    <xdr:ext cx="1067435" cy="127000"/>
    <xdr:grpSp>
      <xdr:nvGrpSpPr>
        <xdr:cNvPr id="5" name="Group 5">
          <a:extLst>
            <a:ext uri="{FF2B5EF4-FFF2-40B4-BE49-F238E27FC236}">
              <a16:creationId xmlns:a16="http://schemas.microsoft.com/office/drawing/2014/main" id="{2D7E6E8C-1750-4CF1-8712-26D02FFE76E8}"/>
            </a:ext>
          </a:extLst>
        </xdr:cNvPr>
        <xdr:cNvGrpSpPr/>
      </xdr:nvGrpSpPr>
      <xdr:grpSpPr>
        <a:xfrm>
          <a:off x="12051972" y="7630669"/>
          <a:ext cx="1067435" cy="127000"/>
          <a:chOff x="0" y="0"/>
          <a:chExt cx="1067435" cy="12700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0B6B4FEB-CF3E-4F34-8FFB-196811B20BE3}"/>
              </a:ext>
            </a:extLst>
          </xdr:cNvPr>
          <xdr:cNvSpPr/>
        </xdr:nvSpPr>
        <xdr:spPr>
          <a:xfrm>
            <a:off x="0" y="0"/>
            <a:ext cx="252095" cy="127000"/>
          </a:xfrm>
          <a:custGeom>
            <a:avLst/>
            <a:gdLst/>
            <a:ahLst/>
            <a:cxnLst/>
            <a:rect l="0" t="0" r="0" b="0"/>
            <a:pathLst>
              <a:path w="252095" h="127000">
                <a:moveTo>
                  <a:pt x="0" y="126999"/>
                </a:moveTo>
                <a:lnTo>
                  <a:pt x="252006" y="126999"/>
                </a:lnTo>
                <a:lnTo>
                  <a:pt x="252006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DEDC00">
              <a:alpha val="50000"/>
            </a:srgbClr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436A52F6-6CEA-4E67-B865-2315B2517126}"/>
              </a:ext>
            </a:extLst>
          </xdr:cNvPr>
          <xdr:cNvSpPr/>
        </xdr:nvSpPr>
        <xdr:spPr>
          <a:xfrm>
            <a:off x="293759" y="0"/>
            <a:ext cx="216535" cy="127000"/>
          </a:xfrm>
          <a:custGeom>
            <a:avLst/>
            <a:gdLst/>
            <a:ahLst/>
            <a:cxnLst/>
            <a:rect l="0" t="0" r="0" b="0"/>
            <a:pathLst>
              <a:path w="216535" h="127000">
                <a:moveTo>
                  <a:pt x="0" y="126999"/>
                </a:moveTo>
                <a:lnTo>
                  <a:pt x="216001" y="126999"/>
                </a:lnTo>
                <a:lnTo>
                  <a:pt x="216001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95C11F">
              <a:alpha val="50000"/>
            </a:srgbClr>
          </a:solidFill>
        </xdr:spPr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4EF267E0-DCD8-41B0-B341-693EFC4EA398}"/>
              </a:ext>
            </a:extLst>
          </xdr:cNvPr>
          <xdr:cNvSpPr/>
        </xdr:nvSpPr>
        <xdr:spPr>
          <a:xfrm>
            <a:off x="551520" y="0"/>
            <a:ext cx="180340" cy="127000"/>
          </a:xfrm>
          <a:custGeom>
            <a:avLst/>
            <a:gdLst/>
            <a:ahLst/>
            <a:cxnLst/>
            <a:rect l="0" t="0" r="0" b="0"/>
            <a:pathLst>
              <a:path w="180340" h="127000">
                <a:moveTo>
                  <a:pt x="0" y="126999"/>
                </a:moveTo>
                <a:lnTo>
                  <a:pt x="179997" y="126999"/>
                </a:lnTo>
                <a:lnTo>
                  <a:pt x="179997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3AAA35">
              <a:alpha val="50000"/>
            </a:srgbClr>
          </a:solidFill>
        </xdr:spPr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87DCBC53-6AB1-48A3-85E5-75146D7E65C0}"/>
              </a:ext>
            </a:extLst>
          </xdr:cNvPr>
          <xdr:cNvSpPr/>
        </xdr:nvSpPr>
        <xdr:spPr>
          <a:xfrm>
            <a:off x="773280" y="0"/>
            <a:ext cx="144145" cy="127000"/>
          </a:xfrm>
          <a:custGeom>
            <a:avLst/>
            <a:gdLst/>
            <a:ahLst/>
            <a:cxnLst/>
            <a:rect l="0" t="0" r="0" b="0"/>
            <a:pathLst>
              <a:path w="144145" h="127000">
                <a:moveTo>
                  <a:pt x="0" y="126999"/>
                </a:moveTo>
                <a:lnTo>
                  <a:pt x="144005" y="126999"/>
                </a:lnTo>
                <a:lnTo>
                  <a:pt x="144005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283583">
              <a:alpha val="50000"/>
            </a:srgbClr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0B6B65E0-74B3-4B06-A130-FE9148EA2049}"/>
              </a:ext>
            </a:extLst>
          </xdr:cNvPr>
          <xdr:cNvSpPr/>
        </xdr:nvSpPr>
        <xdr:spPr>
          <a:xfrm>
            <a:off x="959040" y="0"/>
            <a:ext cx="108585" cy="127000"/>
          </a:xfrm>
          <a:custGeom>
            <a:avLst/>
            <a:gdLst/>
            <a:ahLst/>
            <a:cxnLst/>
            <a:rect l="0" t="0" r="0" b="0"/>
            <a:pathLst>
              <a:path w="108585" h="127000">
                <a:moveTo>
                  <a:pt x="0" y="126999"/>
                </a:moveTo>
                <a:lnTo>
                  <a:pt x="108000" y="126999"/>
                </a:lnTo>
                <a:lnTo>
                  <a:pt x="108000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1D71B8">
              <a:alpha val="50000"/>
            </a:srgbClr>
          </a:solidFill>
        </xdr:spPr>
      </xdr:sp>
    </xdr:grpSp>
    <xdr:clientData/>
  </xdr:oneCellAnchor>
  <xdr:oneCellAnchor>
    <xdr:from>
      <xdr:col>0</xdr:col>
      <xdr:colOff>90002</xdr:colOff>
      <xdr:row>0</xdr:row>
      <xdr:rowOff>0</xdr:rowOff>
    </xdr:from>
    <xdr:ext cx="516255" cy="544195"/>
    <xdr:grpSp>
      <xdr:nvGrpSpPr>
        <xdr:cNvPr id="11" name="Group 11">
          <a:extLst>
            <a:ext uri="{FF2B5EF4-FFF2-40B4-BE49-F238E27FC236}">
              <a16:creationId xmlns:a16="http://schemas.microsoft.com/office/drawing/2014/main" id="{15F5137F-2AA3-4EB3-91EC-F4E7B759EAAD}"/>
            </a:ext>
          </a:extLst>
        </xdr:cNvPr>
        <xdr:cNvGrpSpPr/>
      </xdr:nvGrpSpPr>
      <xdr:grpSpPr>
        <a:xfrm>
          <a:off x="90002" y="0"/>
          <a:ext cx="516255" cy="544195"/>
          <a:chOff x="0" y="0"/>
          <a:chExt cx="516255" cy="544195"/>
        </a:xfrm>
      </xdr:grpSpPr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F037EA94-453F-4295-B2BE-4550D13F305F}"/>
              </a:ext>
            </a:extLst>
          </xdr:cNvPr>
          <xdr:cNvSpPr/>
        </xdr:nvSpPr>
        <xdr:spPr>
          <a:xfrm>
            <a:off x="0" y="0"/>
            <a:ext cx="516255" cy="259079"/>
          </a:xfrm>
          <a:custGeom>
            <a:avLst/>
            <a:gdLst/>
            <a:ahLst/>
            <a:cxnLst/>
            <a:rect l="0" t="0" r="0" b="0"/>
            <a:pathLst>
              <a:path w="516255" h="259079">
                <a:moveTo>
                  <a:pt x="515370" y="0"/>
                </a:moveTo>
                <a:lnTo>
                  <a:pt x="676" y="0"/>
                </a:lnTo>
                <a:lnTo>
                  <a:pt x="0" y="3440"/>
                </a:lnTo>
                <a:lnTo>
                  <a:pt x="21193" y="54089"/>
                </a:lnTo>
                <a:lnTo>
                  <a:pt x="206854" y="237896"/>
                </a:lnTo>
                <a:lnTo>
                  <a:pt x="258022" y="258870"/>
                </a:lnTo>
                <a:lnTo>
                  <a:pt x="285253" y="253626"/>
                </a:lnTo>
                <a:lnTo>
                  <a:pt x="309191" y="237896"/>
                </a:lnTo>
                <a:lnTo>
                  <a:pt x="494852" y="54089"/>
                </a:lnTo>
                <a:lnTo>
                  <a:pt x="510747" y="30391"/>
                </a:lnTo>
                <a:lnTo>
                  <a:pt x="516045" y="3435"/>
                </a:lnTo>
                <a:lnTo>
                  <a:pt x="515370" y="0"/>
                </a:lnTo>
                <a:close/>
              </a:path>
            </a:pathLst>
          </a:custGeom>
          <a:solidFill>
            <a:srgbClr val="4B5A60"/>
          </a:solidFill>
        </xdr:spPr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86446200-9337-4BA6-908D-536F384253CD}"/>
              </a:ext>
            </a:extLst>
          </xdr:cNvPr>
          <xdr:cNvSpPr/>
        </xdr:nvSpPr>
        <xdr:spPr>
          <a:xfrm>
            <a:off x="6101" y="288543"/>
            <a:ext cx="504190" cy="255904"/>
          </a:xfrm>
          <a:custGeom>
            <a:avLst/>
            <a:gdLst/>
            <a:ahLst/>
            <a:cxnLst/>
            <a:rect l="0" t="0" r="0" b="0"/>
            <a:pathLst>
              <a:path w="504190" h="255904">
                <a:moveTo>
                  <a:pt x="467925" y="0"/>
                </a:moveTo>
                <a:lnTo>
                  <a:pt x="35921" y="0"/>
                </a:lnTo>
                <a:lnTo>
                  <a:pt x="11918" y="3981"/>
                </a:lnTo>
                <a:lnTo>
                  <a:pt x="0" y="14838"/>
                </a:lnTo>
                <a:lnTo>
                  <a:pt x="835" y="30941"/>
                </a:lnTo>
                <a:lnTo>
                  <a:pt x="15093" y="50660"/>
                </a:lnTo>
                <a:lnTo>
                  <a:pt x="200755" y="234454"/>
                </a:lnTo>
                <a:lnTo>
                  <a:pt x="224692" y="250192"/>
                </a:lnTo>
                <a:lnTo>
                  <a:pt x="251923" y="255438"/>
                </a:lnTo>
                <a:lnTo>
                  <a:pt x="279154" y="250192"/>
                </a:lnTo>
                <a:lnTo>
                  <a:pt x="303091" y="234454"/>
                </a:lnTo>
                <a:lnTo>
                  <a:pt x="488753" y="50660"/>
                </a:lnTo>
                <a:lnTo>
                  <a:pt x="503011" y="30941"/>
                </a:lnTo>
                <a:lnTo>
                  <a:pt x="503847" y="14838"/>
                </a:lnTo>
                <a:lnTo>
                  <a:pt x="491928" y="3981"/>
                </a:lnTo>
                <a:lnTo>
                  <a:pt x="467925" y="0"/>
                </a:lnTo>
                <a:close/>
              </a:path>
            </a:pathLst>
          </a:custGeom>
          <a:solidFill>
            <a:srgbClr val="DEDC00"/>
          </a:solidFill>
        </xdr:spPr>
      </xdr:sp>
    </xdr:grpSp>
    <xdr:clientData/>
  </xdr:oneCellAnchor>
  <xdr:oneCellAnchor>
    <xdr:from>
      <xdr:col>12</xdr:col>
      <xdr:colOff>3408438</xdr:colOff>
      <xdr:row>0</xdr:row>
      <xdr:rowOff>0</xdr:rowOff>
    </xdr:from>
    <xdr:ext cx="304800" cy="159385"/>
    <xdr:sp macro="" textlink="">
      <xdr:nvSpPr>
        <xdr:cNvPr id="14" name="Shape 15">
          <a:extLst>
            <a:ext uri="{FF2B5EF4-FFF2-40B4-BE49-F238E27FC236}">
              <a16:creationId xmlns:a16="http://schemas.microsoft.com/office/drawing/2014/main" id="{14B8C80F-D87F-4408-8E16-95962B7BE7BB}"/>
            </a:ext>
          </a:extLst>
        </xdr:cNvPr>
        <xdr:cNvSpPr/>
      </xdr:nvSpPr>
      <xdr:spPr>
        <a:xfrm>
          <a:off x="12788658" y="0"/>
          <a:ext cx="304800" cy="159385"/>
        </a:xfrm>
        <a:custGeom>
          <a:avLst/>
          <a:gdLst/>
          <a:ahLst/>
          <a:cxnLst/>
          <a:rect l="0" t="0" r="0" b="0"/>
          <a:pathLst>
            <a:path w="304800" h="159385">
              <a:moveTo>
                <a:pt x="304330" y="0"/>
              </a:moveTo>
              <a:lnTo>
                <a:pt x="0" y="0"/>
              </a:lnTo>
              <a:lnTo>
                <a:pt x="9636" y="11755"/>
              </a:lnTo>
              <a:lnTo>
                <a:pt x="41991" y="49601"/>
              </a:lnTo>
              <a:lnTo>
                <a:pt x="75138" y="86791"/>
              </a:lnTo>
              <a:lnTo>
                <a:pt x="109068" y="123309"/>
              </a:lnTo>
              <a:lnTo>
                <a:pt x="143773" y="159142"/>
              </a:lnTo>
              <a:lnTo>
                <a:pt x="304330" y="0"/>
              </a:lnTo>
              <a:close/>
            </a:path>
          </a:pathLst>
        </a:custGeom>
        <a:solidFill>
          <a:srgbClr val="95C11F">
            <a:alpha val="9999"/>
          </a:srgbClr>
        </a:solidFill>
      </xdr:spPr>
    </xdr:sp>
    <xdr:clientData/>
  </xdr:oneCellAnchor>
  <xdr:twoCellAnchor>
    <xdr:from>
      <xdr:col>11</xdr:col>
      <xdr:colOff>71435</xdr:colOff>
      <xdr:row>6</xdr:row>
      <xdr:rowOff>83342</xdr:rowOff>
    </xdr:from>
    <xdr:to>
      <xdr:col>12</xdr:col>
      <xdr:colOff>690560</xdr:colOff>
      <xdr:row>6</xdr:row>
      <xdr:rowOff>207165</xdr:rowOff>
    </xdr:to>
    <xdr:sp macro="" textlink="">
      <xdr:nvSpPr>
        <xdr:cNvPr id="15" name="Triangle isocèle 14">
          <a:extLst>
            <a:ext uri="{FF2B5EF4-FFF2-40B4-BE49-F238E27FC236}">
              <a16:creationId xmlns:a16="http://schemas.microsoft.com/office/drawing/2014/main" id="{CE9C69A8-348C-4802-A847-9F55D34371BC}"/>
            </a:ext>
          </a:extLst>
        </xdr:cNvPr>
        <xdr:cNvSpPr/>
      </xdr:nvSpPr>
      <xdr:spPr>
        <a:xfrm rot="10800000">
          <a:off x="10747055" y="2445542"/>
          <a:ext cx="1990725" cy="123823"/>
        </a:xfrm>
        <a:prstGeom prst="triangle">
          <a:avLst/>
        </a:prstGeom>
        <a:solidFill>
          <a:schemeClr val="tx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785813</xdr:colOff>
      <xdr:row>0</xdr:row>
      <xdr:rowOff>666750</xdr:rowOff>
    </xdr:from>
    <xdr:to>
      <xdr:col>14</xdr:col>
      <xdr:colOff>14286</xdr:colOff>
      <xdr:row>3</xdr:row>
      <xdr:rowOff>0</xdr:rowOff>
    </xdr:to>
    <xdr:sp macro="" textlink="">
      <xdr:nvSpPr>
        <xdr:cNvPr id="16" name="Rectangle : carré corné 15">
          <a:extLst>
            <a:ext uri="{FF2B5EF4-FFF2-40B4-BE49-F238E27FC236}">
              <a16:creationId xmlns:a16="http://schemas.microsoft.com/office/drawing/2014/main" id="{11600D86-46DC-46FC-BAD7-E7F7D8DB938E}"/>
            </a:ext>
          </a:extLst>
        </xdr:cNvPr>
        <xdr:cNvSpPr/>
      </xdr:nvSpPr>
      <xdr:spPr>
        <a:xfrm>
          <a:off x="11461433" y="666750"/>
          <a:ext cx="1910713" cy="834390"/>
        </a:xfrm>
        <a:prstGeom prst="foldedCorner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Exemple TEMPS PLEIN</a:t>
          </a:r>
        </a:p>
      </xdr:txBody>
    </xdr:sp>
    <xdr:clientData/>
  </xdr:twoCellAnchor>
  <xdr:twoCellAnchor>
    <xdr:from>
      <xdr:col>6</xdr:col>
      <xdr:colOff>47624</xdr:colOff>
      <xdr:row>6</xdr:row>
      <xdr:rowOff>59530</xdr:rowOff>
    </xdr:from>
    <xdr:to>
      <xdr:col>9</xdr:col>
      <xdr:colOff>9523</xdr:colOff>
      <xdr:row>6</xdr:row>
      <xdr:rowOff>226217</xdr:rowOff>
    </xdr:to>
    <xdr:sp macro="" textlink="">
      <xdr:nvSpPr>
        <xdr:cNvPr id="17" name="Triangle isocèle 16">
          <a:extLst>
            <a:ext uri="{FF2B5EF4-FFF2-40B4-BE49-F238E27FC236}">
              <a16:creationId xmlns:a16="http://schemas.microsoft.com/office/drawing/2014/main" id="{7CC35DB1-E027-453D-A664-55B6B97ECB44}"/>
            </a:ext>
          </a:extLst>
        </xdr:cNvPr>
        <xdr:cNvSpPr/>
      </xdr:nvSpPr>
      <xdr:spPr>
        <a:xfrm rot="10800000">
          <a:off x="7446644" y="2421730"/>
          <a:ext cx="1912619" cy="166687"/>
        </a:xfrm>
        <a:prstGeom prst="triangle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85031</xdr:colOff>
      <xdr:row>19</xdr:row>
      <xdr:rowOff>120063</xdr:rowOff>
    </xdr:from>
    <xdr:ext cx="719455" cy="215265"/>
    <xdr:grpSp>
      <xdr:nvGrpSpPr>
        <xdr:cNvPr id="2" name="Group 2">
          <a:extLst>
            <a:ext uri="{FF2B5EF4-FFF2-40B4-BE49-F238E27FC236}">
              <a16:creationId xmlns:a16="http://schemas.microsoft.com/office/drawing/2014/main" id="{67A6A6BB-B8BD-46B7-A7C3-197DDD28EEA4}"/>
            </a:ext>
          </a:extLst>
        </xdr:cNvPr>
        <xdr:cNvGrpSpPr/>
      </xdr:nvGrpSpPr>
      <xdr:grpSpPr>
        <a:xfrm>
          <a:off x="85031" y="7568613"/>
          <a:ext cx="719455" cy="215265"/>
          <a:chOff x="0" y="0"/>
          <a:chExt cx="719455" cy="215265"/>
        </a:xfrm>
      </xdr:grpSpPr>
      <xdr:pic>
        <xdr:nvPicPr>
          <xdr:cNvPr id="3" name="image1.png">
            <a:extLst>
              <a:ext uri="{FF2B5EF4-FFF2-40B4-BE49-F238E27FC236}">
                <a16:creationId xmlns:a16="http://schemas.microsoft.com/office/drawing/2014/main" id="{0DB8118B-9E33-4DAD-885D-5CA734F813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06974" cy="215110"/>
          </a:xfrm>
          <a:prstGeom prst="rect">
            <a:avLst/>
          </a:prstGeom>
        </xdr:spPr>
      </xdr:pic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5001091A-6016-4D1F-B8F7-F7C8EA55579C}"/>
              </a:ext>
            </a:extLst>
          </xdr:cNvPr>
          <xdr:cNvSpPr/>
        </xdr:nvSpPr>
        <xdr:spPr>
          <a:xfrm>
            <a:off x="432501" y="26647"/>
            <a:ext cx="287020" cy="186690"/>
          </a:xfrm>
          <a:custGeom>
            <a:avLst/>
            <a:gdLst/>
            <a:ahLst/>
            <a:cxnLst/>
            <a:rect l="0" t="0" r="0" b="0"/>
            <a:pathLst>
              <a:path w="287020" h="186690">
                <a:moveTo>
                  <a:pt x="149529" y="100431"/>
                </a:moveTo>
                <a:lnTo>
                  <a:pt x="138442" y="57797"/>
                </a:lnTo>
                <a:lnTo>
                  <a:pt x="105689" y="35331"/>
                </a:lnTo>
                <a:lnTo>
                  <a:pt x="72682" y="31076"/>
                </a:lnTo>
                <a:lnTo>
                  <a:pt x="63665" y="31356"/>
                </a:lnTo>
                <a:lnTo>
                  <a:pt x="20205" y="41160"/>
                </a:lnTo>
                <a:lnTo>
                  <a:pt x="6375" y="48552"/>
                </a:lnTo>
                <a:lnTo>
                  <a:pt x="24130" y="84340"/>
                </a:lnTo>
                <a:lnTo>
                  <a:pt x="29311" y="80276"/>
                </a:lnTo>
                <a:lnTo>
                  <a:pt x="35598" y="77076"/>
                </a:lnTo>
                <a:lnTo>
                  <a:pt x="50393" y="72453"/>
                </a:lnTo>
                <a:lnTo>
                  <a:pt x="57696" y="71297"/>
                </a:lnTo>
                <a:lnTo>
                  <a:pt x="64909" y="71297"/>
                </a:lnTo>
                <a:lnTo>
                  <a:pt x="78346" y="72783"/>
                </a:lnTo>
                <a:lnTo>
                  <a:pt x="88138" y="77254"/>
                </a:lnTo>
                <a:lnTo>
                  <a:pt x="94297" y="84721"/>
                </a:lnTo>
                <a:lnTo>
                  <a:pt x="96824" y="95161"/>
                </a:lnTo>
                <a:lnTo>
                  <a:pt x="96824" y="122618"/>
                </a:lnTo>
                <a:lnTo>
                  <a:pt x="96824" y="135661"/>
                </a:lnTo>
                <a:lnTo>
                  <a:pt x="94780" y="141401"/>
                </a:lnTo>
                <a:lnTo>
                  <a:pt x="91452" y="145745"/>
                </a:lnTo>
                <a:lnTo>
                  <a:pt x="82207" y="151663"/>
                </a:lnTo>
                <a:lnTo>
                  <a:pt x="76847" y="153136"/>
                </a:lnTo>
                <a:lnTo>
                  <a:pt x="64630" y="153136"/>
                </a:lnTo>
                <a:lnTo>
                  <a:pt x="59829" y="151752"/>
                </a:lnTo>
                <a:lnTo>
                  <a:pt x="52793" y="146202"/>
                </a:lnTo>
                <a:lnTo>
                  <a:pt x="51041" y="142506"/>
                </a:lnTo>
                <a:lnTo>
                  <a:pt x="51041" y="137883"/>
                </a:lnTo>
                <a:lnTo>
                  <a:pt x="52476" y="131203"/>
                </a:lnTo>
                <a:lnTo>
                  <a:pt x="56794" y="126428"/>
                </a:lnTo>
                <a:lnTo>
                  <a:pt x="63995" y="123571"/>
                </a:lnTo>
                <a:lnTo>
                  <a:pt x="74066" y="122618"/>
                </a:lnTo>
                <a:lnTo>
                  <a:pt x="96824" y="122618"/>
                </a:lnTo>
                <a:lnTo>
                  <a:pt x="96824" y="95161"/>
                </a:lnTo>
                <a:lnTo>
                  <a:pt x="66852" y="95161"/>
                </a:lnTo>
                <a:lnTo>
                  <a:pt x="50901" y="95897"/>
                </a:lnTo>
                <a:lnTo>
                  <a:pt x="9207" y="113436"/>
                </a:lnTo>
                <a:lnTo>
                  <a:pt x="0" y="140093"/>
                </a:lnTo>
                <a:lnTo>
                  <a:pt x="0" y="148971"/>
                </a:lnTo>
                <a:lnTo>
                  <a:pt x="25793" y="180327"/>
                </a:lnTo>
                <a:lnTo>
                  <a:pt x="56032" y="186423"/>
                </a:lnTo>
                <a:lnTo>
                  <a:pt x="71183" y="185051"/>
                </a:lnTo>
                <a:lnTo>
                  <a:pt x="83629" y="180949"/>
                </a:lnTo>
                <a:lnTo>
                  <a:pt x="93383" y="174104"/>
                </a:lnTo>
                <a:lnTo>
                  <a:pt x="100418" y="164515"/>
                </a:lnTo>
                <a:lnTo>
                  <a:pt x="100418" y="183934"/>
                </a:lnTo>
                <a:lnTo>
                  <a:pt x="149529" y="183934"/>
                </a:lnTo>
                <a:lnTo>
                  <a:pt x="149529" y="164515"/>
                </a:lnTo>
                <a:lnTo>
                  <a:pt x="149529" y="153136"/>
                </a:lnTo>
                <a:lnTo>
                  <a:pt x="149529" y="122618"/>
                </a:lnTo>
                <a:lnTo>
                  <a:pt x="149529" y="100431"/>
                </a:lnTo>
                <a:close/>
              </a:path>
              <a:path w="287020" h="186690">
                <a:moveTo>
                  <a:pt x="286575" y="177825"/>
                </a:moveTo>
                <a:lnTo>
                  <a:pt x="273532" y="140931"/>
                </a:lnTo>
                <a:lnTo>
                  <a:pt x="268909" y="144081"/>
                </a:lnTo>
                <a:lnTo>
                  <a:pt x="263550" y="145643"/>
                </a:lnTo>
                <a:lnTo>
                  <a:pt x="252628" y="145643"/>
                </a:lnTo>
                <a:lnTo>
                  <a:pt x="248793" y="144119"/>
                </a:lnTo>
                <a:lnTo>
                  <a:pt x="243065" y="138010"/>
                </a:lnTo>
                <a:lnTo>
                  <a:pt x="241630" y="133807"/>
                </a:lnTo>
                <a:lnTo>
                  <a:pt x="241630" y="78511"/>
                </a:lnTo>
                <a:lnTo>
                  <a:pt x="276034" y="78511"/>
                </a:lnTo>
                <a:lnTo>
                  <a:pt x="276034" y="39116"/>
                </a:lnTo>
                <a:lnTo>
                  <a:pt x="241630" y="39116"/>
                </a:lnTo>
                <a:lnTo>
                  <a:pt x="241630" y="0"/>
                </a:lnTo>
                <a:lnTo>
                  <a:pt x="188925" y="0"/>
                </a:lnTo>
                <a:lnTo>
                  <a:pt x="188925" y="39116"/>
                </a:lnTo>
                <a:lnTo>
                  <a:pt x="167005" y="39116"/>
                </a:lnTo>
                <a:lnTo>
                  <a:pt x="167005" y="78511"/>
                </a:lnTo>
                <a:lnTo>
                  <a:pt x="188925" y="78511"/>
                </a:lnTo>
                <a:lnTo>
                  <a:pt x="188925" y="128993"/>
                </a:lnTo>
                <a:lnTo>
                  <a:pt x="189915" y="142405"/>
                </a:lnTo>
                <a:lnTo>
                  <a:pt x="213487" y="178308"/>
                </a:lnTo>
                <a:lnTo>
                  <a:pt x="249948" y="186423"/>
                </a:lnTo>
                <a:lnTo>
                  <a:pt x="257175" y="186423"/>
                </a:lnTo>
                <a:lnTo>
                  <a:pt x="263969" y="185686"/>
                </a:lnTo>
                <a:lnTo>
                  <a:pt x="276720" y="182727"/>
                </a:lnTo>
                <a:lnTo>
                  <a:pt x="282143" y="180594"/>
                </a:lnTo>
                <a:lnTo>
                  <a:pt x="286575" y="177825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12</xdr:col>
      <xdr:colOff>2847</xdr:colOff>
      <xdr:row>19</xdr:row>
      <xdr:rowOff>182119</xdr:rowOff>
    </xdr:from>
    <xdr:ext cx="1067435" cy="127000"/>
    <xdr:grpSp>
      <xdr:nvGrpSpPr>
        <xdr:cNvPr id="5" name="Group 5">
          <a:extLst>
            <a:ext uri="{FF2B5EF4-FFF2-40B4-BE49-F238E27FC236}">
              <a16:creationId xmlns:a16="http://schemas.microsoft.com/office/drawing/2014/main" id="{C4F1324B-B3C8-4217-82DF-90BCA4D0011D}"/>
            </a:ext>
          </a:extLst>
        </xdr:cNvPr>
        <xdr:cNvGrpSpPr/>
      </xdr:nvGrpSpPr>
      <xdr:grpSpPr>
        <a:xfrm>
          <a:off x="12051972" y="7630669"/>
          <a:ext cx="1067435" cy="127000"/>
          <a:chOff x="0" y="0"/>
          <a:chExt cx="1067435" cy="12700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7A5CCDA1-A732-48F7-AB26-3208D970C1EA}"/>
              </a:ext>
            </a:extLst>
          </xdr:cNvPr>
          <xdr:cNvSpPr/>
        </xdr:nvSpPr>
        <xdr:spPr>
          <a:xfrm>
            <a:off x="0" y="0"/>
            <a:ext cx="252095" cy="127000"/>
          </a:xfrm>
          <a:custGeom>
            <a:avLst/>
            <a:gdLst/>
            <a:ahLst/>
            <a:cxnLst/>
            <a:rect l="0" t="0" r="0" b="0"/>
            <a:pathLst>
              <a:path w="252095" h="127000">
                <a:moveTo>
                  <a:pt x="0" y="126999"/>
                </a:moveTo>
                <a:lnTo>
                  <a:pt x="252006" y="126999"/>
                </a:lnTo>
                <a:lnTo>
                  <a:pt x="252006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DEDC00">
              <a:alpha val="50000"/>
            </a:srgbClr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15D4BF28-7D8D-4F1C-8A20-4AD0B08E8576}"/>
              </a:ext>
            </a:extLst>
          </xdr:cNvPr>
          <xdr:cNvSpPr/>
        </xdr:nvSpPr>
        <xdr:spPr>
          <a:xfrm>
            <a:off x="293759" y="0"/>
            <a:ext cx="216535" cy="127000"/>
          </a:xfrm>
          <a:custGeom>
            <a:avLst/>
            <a:gdLst/>
            <a:ahLst/>
            <a:cxnLst/>
            <a:rect l="0" t="0" r="0" b="0"/>
            <a:pathLst>
              <a:path w="216535" h="127000">
                <a:moveTo>
                  <a:pt x="0" y="126999"/>
                </a:moveTo>
                <a:lnTo>
                  <a:pt x="216001" y="126999"/>
                </a:lnTo>
                <a:lnTo>
                  <a:pt x="216001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95C11F">
              <a:alpha val="50000"/>
            </a:srgbClr>
          </a:solidFill>
        </xdr:spPr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8B8A0D85-67D6-48EA-A04D-E3993C542DED}"/>
              </a:ext>
            </a:extLst>
          </xdr:cNvPr>
          <xdr:cNvSpPr/>
        </xdr:nvSpPr>
        <xdr:spPr>
          <a:xfrm>
            <a:off x="551520" y="0"/>
            <a:ext cx="180340" cy="127000"/>
          </a:xfrm>
          <a:custGeom>
            <a:avLst/>
            <a:gdLst/>
            <a:ahLst/>
            <a:cxnLst/>
            <a:rect l="0" t="0" r="0" b="0"/>
            <a:pathLst>
              <a:path w="180340" h="127000">
                <a:moveTo>
                  <a:pt x="0" y="126999"/>
                </a:moveTo>
                <a:lnTo>
                  <a:pt x="179997" y="126999"/>
                </a:lnTo>
                <a:lnTo>
                  <a:pt x="179997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3AAA35">
              <a:alpha val="50000"/>
            </a:srgbClr>
          </a:solidFill>
        </xdr:spPr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9D199EF9-36C0-4C1B-91E3-60E40B8FE661}"/>
              </a:ext>
            </a:extLst>
          </xdr:cNvPr>
          <xdr:cNvSpPr/>
        </xdr:nvSpPr>
        <xdr:spPr>
          <a:xfrm>
            <a:off x="773280" y="0"/>
            <a:ext cx="144145" cy="127000"/>
          </a:xfrm>
          <a:custGeom>
            <a:avLst/>
            <a:gdLst/>
            <a:ahLst/>
            <a:cxnLst/>
            <a:rect l="0" t="0" r="0" b="0"/>
            <a:pathLst>
              <a:path w="144145" h="127000">
                <a:moveTo>
                  <a:pt x="0" y="126999"/>
                </a:moveTo>
                <a:lnTo>
                  <a:pt x="144005" y="126999"/>
                </a:lnTo>
                <a:lnTo>
                  <a:pt x="144005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283583">
              <a:alpha val="50000"/>
            </a:srgbClr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273DCE5A-D605-4779-A090-5B52E47B617E}"/>
              </a:ext>
            </a:extLst>
          </xdr:cNvPr>
          <xdr:cNvSpPr/>
        </xdr:nvSpPr>
        <xdr:spPr>
          <a:xfrm>
            <a:off x="959040" y="0"/>
            <a:ext cx="108585" cy="127000"/>
          </a:xfrm>
          <a:custGeom>
            <a:avLst/>
            <a:gdLst/>
            <a:ahLst/>
            <a:cxnLst/>
            <a:rect l="0" t="0" r="0" b="0"/>
            <a:pathLst>
              <a:path w="108585" h="127000">
                <a:moveTo>
                  <a:pt x="0" y="126999"/>
                </a:moveTo>
                <a:lnTo>
                  <a:pt x="108000" y="126999"/>
                </a:lnTo>
                <a:lnTo>
                  <a:pt x="108000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1D71B8">
              <a:alpha val="50000"/>
            </a:srgbClr>
          </a:solidFill>
        </xdr:spPr>
      </xdr:sp>
    </xdr:grpSp>
    <xdr:clientData/>
  </xdr:oneCellAnchor>
  <xdr:oneCellAnchor>
    <xdr:from>
      <xdr:col>0</xdr:col>
      <xdr:colOff>90002</xdr:colOff>
      <xdr:row>0</xdr:row>
      <xdr:rowOff>0</xdr:rowOff>
    </xdr:from>
    <xdr:ext cx="516255" cy="544195"/>
    <xdr:grpSp>
      <xdr:nvGrpSpPr>
        <xdr:cNvPr id="11" name="Group 11">
          <a:extLst>
            <a:ext uri="{FF2B5EF4-FFF2-40B4-BE49-F238E27FC236}">
              <a16:creationId xmlns:a16="http://schemas.microsoft.com/office/drawing/2014/main" id="{E3A39DA4-2822-4CC7-BCA1-371DCDB0AF66}"/>
            </a:ext>
          </a:extLst>
        </xdr:cNvPr>
        <xdr:cNvGrpSpPr/>
      </xdr:nvGrpSpPr>
      <xdr:grpSpPr>
        <a:xfrm>
          <a:off x="90002" y="0"/>
          <a:ext cx="516255" cy="544195"/>
          <a:chOff x="0" y="0"/>
          <a:chExt cx="516255" cy="544195"/>
        </a:xfrm>
      </xdr:grpSpPr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1197A603-B1DE-43A4-A720-DEAB188C2AC1}"/>
              </a:ext>
            </a:extLst>
          </xdr:cNvPr>
          <xdr:cNvSpPr/>
        </xdr:nvSpPr>
        <xdr:spPr>
          <a:xfrm>
            <a:off x="0" y="0"/>
            <a:ext cx="516255" cy="259079"/>
          </a:xfrm>
          <a:custGeom>
            <a:avLst/>
            <a:gdLst/>
            <a:ahLst/>
            <a:cxnLst/>
            <a:rect l="0" t="0" r="0" b="0"/>
            <a:pathLst>
              <a:path w="516255" h="259079">
                <a:moveTo>
                  <a:pt x="515370" y="0"/>
                </a:moveTo>
                <a:lnTo>
                  <a:pt x="676" y="0"/>
                </a:lnTo>
                <a:lnTo>
                  <a:pt x="0" y="3440"/>
                </a:lnTo>
                <a:lnTo>
                  <a:pt x="21193" y="54089"/>
                </a:lnTo>
                <a:lnTo>
                  <a:pt x="206854" y="237896"/>
                </a:lnTo>
                <a:lnTo>
                  <a:pt x="258022" y="258870"/>
                </a:lnTo>
                <a:lnTo>
                  <a:pt x="285253" y="253626"/>
                </a:lnTo>
                <a:lnTo>
                  <a:pt x="309191" y="237896"/>
                </a:lnTo>
                <a:lnTo>
                  <a:pt x="494852" y="54089"/>
                </a:lnTo>
                <a:lnTo>
                  <a:pt x="510747" y="30391"/>
                </a:lnTo>
                <a:lnTo>
                  <a:pt x="516045" y="3435"/>
                </a:lnTo>
                <a:lnTo>
                  <a:pt x="515370" y="0"/>
                </a:lnTo>
                <a:close/>
              </a:path>
            </a:pathLst>
          </a:custGeom>
          <a:solidFill>
            <a:srgbClr val="4B5A60"/>
          </a:solidFill>
        </xdr:spPr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E51625A-71EA-4EDC-BF1B-F478F8C87A4E}"/>
              </a:ext>
            </a:extLst>
          </xdr:cNvPr>
          <xdr:cNvSpPr/>
        </xdr:nvSpPr>
        <xdr:spPr>
          <a:xfrm>
            <a:off x="6101" y="288543"/>
            <a:ext cx="504190" cy="255904"/>
          </a:xfrm>
          <a:custGeom>
            <a:avLst/>
            <a:gdLst/>
            <a:ahLst/>
            <a:cxnLst/>
            <a:rect l="0" t="0" r="0" b="0"/>
            <a:pathLst>
              <a:path w="504190" h="255904">
                <a:moveTo>
                  <a:pt x="467925" y="0"/>
                </a:moveTo>
                <a:lnTo>
                  <a:pt x="35921" y="0"/>
                </a:lnTo>
                <a:lnTo>
                  <a:pt x="11918" y="3981"/>
                </a:lnTo>
                <a:lnTo>
                  <a:pt x="0" y="14838"/>
                </a:lnTo>
                <a:lnTo>
                  <a:pt x="835" y="30941"/>
                </a:lnTo>
                <a:lnTo>
                  <a:pt x="15093" y="50660"/>
                </a:lnTo>
                <a:lnTo>
                  <a:pt x="200755" y="234454"/>
                </a:lnTo>
                <a:lnTo>
                  <a:pt x="224692" y="250192"/>
                </a:lnTo>
                <a:lnTo>
                  <a:pt x="251923" y="255438"/>
                </a:lnTo>
                <a:lnTo>
                  <a:pt x="279154" y="250192"/>
                </a:lnTo>
                <a:lnTo>
                  <a:pt x="303091" y="234454"/>
                </a:lnTo>
                <a:lnTo>
                  <a:pt x="488753" y="50660"/>
                </a:lnTo>
                <a:lnTo>
                  <a:pt x="503011" y="30941"/>
                </a:lnTo>
                <a:lnTo>
                  <a:pt x="503847" y="14838"/>
                </a:lnTo>
                <a:lnTo>
                  <a:pt x="491928" y="3981"/>
                </a:lnTo>
                <a:lnTo>
                  <a:pt x="467925" y="0"/>
                </a:lnTo>
                <a:close/>
              </a:path>
            </a:pathLst>
          </a:custGeom>
          <a:solidFill>
            <a:srgbClr val="DEDC00"/>
          </a:solidFill>
        </xdr:spPr>
      </xdr:sp>
    </xdr:grpSp>
    <xdr:clientData/>
  </xdr:oneCellAnchor>
  <xdr:oneCellAnchor>
    <xdr:from>
      <xdr:col>12</xdr:col>
      <xdr:colOff>3408438</xdr:colOff>
      <xdr:row>0</xdr:row>
      <xdr:rowOff>0</xdr:rowOff>
    </xdr:from>
    <xdr:ext cx="304800" cy="159385"/>
    <xdr:sp macro="" textlink="">
      <xdr:nvSpPr>
        <xdr:cNvPr id="14" name="Shape 15">
          <a:extLst>
            <a:ext uri="{FF2B5EF4-FFF2-40B4-BE49-F238E27FC236}">
              <a16:creationId xmlns:a16="http://schemas.microsoft.com/office/drawing/2014/main" id="{79D357D6-ED13-47B7-A622-4EBF26C208F5}"/>
            </a:ext>
          </a:extLst>
        </xdr:cNvPr>
        <xdr:cNvSpPr/>
      </xdr:nvSpPr>
      <xdr:spPr>
        <a:xfrm>
          <a:off x="9704463" y="0"/>
          <a:ext cx="304800" cy="159385"/>
        </a:xfrm>
        <a:custGeom>
          <a:avLst/>
          <a:gdLst/>
          <a:ahLst/>
          <a:cxnLst/>
          <a:rect l="0" t="0" r="0" b="0"/>
          <a:pathLst>
            <a:path w="304800" h="159385">
              <a:moveTo>
                <a:pt x="304330" y="0"/>
              </a:moveTo>
              <a:lnTo>
                <a:pt x="0" y="0"/>
              </a:lnTo>
              <a:lnTo>
                <a:pt x="9636" y="11755"/>
              </a:lnTo>
              <a:lnTo>
                <a:pt x="41991" y="49601"/>
              </a:lnTo>
              <a:lnTo>
                <a:pt x="75138" y="86791"/>
              </a:lnTo>
              <a:lnTo>
                <a:pt x="109068" y="123309"/>
              </a:lnTo>
              <a:lnTo>
                <a:pt x="143773" y="159142"/>
              </a:lnTo>
              <a:lnTo>
                <a:pt x="304330" y="0"/>
              </a:lnTo>
              <a:close/>
            </a:path>
          </a:pathLst>
        </a:custGeom>
        <a:solidFill>
          <a:srgbClr val="95C11F">
            <a:alpha val="9999"/>
          </a:srgbClr>
        </a:solidFill>
      </xdr:spPr>
    </xdr:sp>
    <xdr:clientData/>
  </xdr:oneCellAnchor>
  <xdr:twoCellAnchor>
    <xdr:from>
      <xdr:col>11</xdr:col>
      <xdr:colOff>71435</xdr:colOff>
      <xdr:row>6</xdr:row>
      <xdr:rowOff>83342</xdr:rowOff>
    </xdr:from>
    <xdr:to>
      <xdr:col>12</xdr:col>
      <xdr:colOff>690560</xdr:colOff>
      <xdr:row>6</xdr:row>
      <xdr:rowOff>207165</xdr:rowOff>
    </xdr:to>
    <xdr:sp macro="" textlink="">
      <xdr:nvSpPr>
        <xdr:cNvPr id="15" name="Triangle isocèle 14">
          <a:extLst>
            <a:ext uri="{FF2B5EF4-FFF2-40B4-BE49-F238E27FC236}">
              <a16:creationId xmlns:a16="http://schemas.microsoft.com/office/drawing/2014/main" id="{6DA5F66E-FF41-4AE6-B960-FF17C005B388}"/>
            </a:ext>
          </a:extLst>
        </xdr:cNvPr>
        <xdr:cNvSpPr/>
      </xdr:nvSpPr>
      <xdr:spPr>
        <a:xfrm rot="10800000">
          <a:off x="7834310" y="2569367"/>
          <a:ext cx="1876425" cy="123823"/>
        </a:xfrm>
        <a:prstGeom prst="triangle">
          <a:avLst/>
        </a:prstGeom>
        <a:solidFill>
          <a:schemeClr val="tx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785813</xdr:colOff>
      <xdr:row>0</xdr:row>
      <xdr:rowOff>666750</xdr:rowOff>
    </xdr:from>
    <xdr:to>
      <xdr:col>14</xdr:col>
      <xdr:colOff>14286</xdr:colOff>
      <xdr:row>3</xdr:row>
      <xdr:rowOff>0</xdr:rowOff>
    </xdr:to>
    <xdr:sp macro="" textlink="">
      <xdr:nvSpPr>
        <xdr:cNvPr id="16" name="Rectangle : carré corné 15">
          <a:extLst>
            <a:ext uri="{FF2B5EF4-FFF2-40B4-BE49-F238E27FC236}">
              <a16:creationId xmlns:a16="http://schemas.microsoft.com/office/drawing/2014/main" id="{9CA2D4B5-061C-41A5-97F4-C8520C7D185B}"/>
            </a:ext>
          </a:extLst>
        </xdr:cNvPr>
        <xdr:cNvSpPr/>
      </xdr:nvSpPr>
      <xdr:spPr>
        <a:xfrm>
          <a:off x="10691813" y="666750"/>
          <a:ext cx="1704973" cy="849313"/>
        </a:xfrm>
        <a:prstGeom prst="foldedCorner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Exemple TEMPS PARTIEL</a:t>
          </a:r>
        </a:p>
      </xdr:txBody>
    </xdr:sp>
    <xdr:clientData/>
  </xdr:twoCellAnchor>
  <xdr:twoCellAnchor>
    <xdr:from>
      <xdr:col>6</xdr:col>
      <xdr:colOff>47624</xdr:colOff>
      <xdr:row>6</xdr:row>
      <xdr:rowOff>59530</xdr:rowOff>
    </xdr:from>
    <xdr:to>
      <xdr:col>9</xdr:col>
      <xdr:colOff>9523</xdr:colOff>
      <xdr:row>6</xdr:row>
      <xdr:rowOff>226217</xdr:rowOff>
    </xdr:to>
    <xdr:sp macro="" textlink="">
      <xdr:nvSpPr>
        <xdr:cNvPr id="34" name="Triangle isocèle 33">
          <a:extLst>
            <a:ext uri="{FF2B5EF4-FFF2-40B4-BE49-F238E27FC236}">
              <a16:creationId xmlns:a16="http://schemas.microsoft.com/office/drawing/2014/main" id="{42994D0A-5D98-4E31-A511-38FB2254BA37}"/>
            </a:ext>
          </a:extLst>
        </xdr:cNvPr>
        <xdr:cNvSpPr/>
      </xdr:nvSpPr>
      <xdr:spPr>
        <a:xfrm rot="10800000">
          <a:off x="6691312" y="2536030"/>
          <a:ext cx="1747836" cy="166687"/>
        </a:xfrm>
        <a:prstGeom prst="triangle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85031</xdr:colOff>
      <xdr:row>19</xdr:row>
      <xdr:rowOff>120063</xdr:rowOff>
    </xdr:from>
    <xdr:ext cx="719455" cy="215265"/>
    <xdr:grpSp>
      <xdr:nvGrpSpPr>
        <xdr:cNvPr id="2" name="Group 2">
          <a:extLst>
            <a:ext uri="{FF2B5EF4-FFF2-40B4-BE49-F238E27FC236}">
              <a16:creationId xmlns:a16="http://schemas.microsoft.com/office/drawing/2014/main" id="{4D4504F4-E61C-41F9-92EA-FAD1AB9E4CF9}"/>
            </a:ext>
          </a:extLst>
        </xdr:cNvPr>
        <xdr:cNvGrpSpPr/>
      </xdr:nvGrpSpPr>
      <xdr:grpSpPr>
        <a:xfrm>
          <a:off x="85031" y="7568613"/>
          <a:ext cx="719455" cy="215265"/>
          <a:chOff x="0" y="0"/>
          <a:chExt cx="719455" cy="215265"/>
        </a:xfrm>
      </xdr:grpSpPr>
      <xdr:pic>
        <xdr:nvPicPr>
          <xdr:cNvPr id="3" name="image1.png">
            <a:extLst>
              <a:ext uri="{FF2B5EF4-FFF2-40B4-BE49-F238E27FC236}">
                <a16:creationId xmlns:a16="http://schemas.microsoft.com/office/drawing/2014/main" id="{95FDA0E5-3C06-45EF-AAEB-1DA2C00782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06974" cy="215110"/>
          </a:xfrm>
          <a:prstGeom prst="rect">
            <a:avLst/>
          </a:prstGeom>
        </xdr:spPr>
      </xdr:pic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62410C14-A730-4931-AE5D-969AAA2ADE2C}"/>
              </a:ext>
            </a:extLst>
          </xdr:cNvPr>
          <xdr:cNvSpPr/>
        </xdr:nvSpPr>
        <xdr:spPr>
          <a:xfrm>
            <a:off x="432501" y="26647"/>
            <a:ext cx="287020" cy="186690"/>
          </a:xfrm>
          <a:custGeom>
            <a:avLst/>
            <a:gdLst/>
            <a:ahLst/>
            <a:cxnLst/>
            <a:rect l="0" t="0" r="0" b="0"/>
            <a:pathLst>
              <a:path w="287020" h="186690">
                <a:moveTo>
                  <a:pt x="149529" y="100431"/>
                </a:moveTo>
                <a:lnTo>
                  <a:pt x="138442" y="57797"/>
                </a:lnTo>
                <a:lnTo>
                  <a:pt x="105689" y="35331"/>
                </a:lnTo>
                <a:lnTo>
                  <a:pt x="72682" y="31076"/>
                </a:lnTo>
                <a:lnTo>
                  <a:pt x="63665" y="31356"/>
                </a:lnTo>
                <a:lnTo>
                  <a:pt x="20205" y="41160"/>
                </a:lnTo>
                <a:lnTo>
                  <a:pt x="6375" y="48552"/>
                </a:lnTo>
                <a:lnTo>
                  <a:pt x="24130" y="84340"/>
                </a:lnTo>
                <a:lnTo>
                  <a:pt x="29311" y="80276"/>
                </a:lnTo>
                <a:lnTo>
                  <a:pt x="35598" y="77076"/>
                </a:lnTo>
                <a:lnTo>
                  <a:pt x="50393" y="72453"/>
                </a:lnTo>
                <a:lnTo>
                  <a:pt x="57696" y="71297"/>
                </a:lnTo>
                <a:lnTo>
                  <a:pt x="64909" y="71297"/>
                </a:lnTo>
                <a:lnTo>
                  <a:pt x="78346" y="72783"/>
                </a:lnTo>
                <a:lnTo>
                  <a:pt x="88138" y="77254"/>
                </a:lnTo>
                <a:lnTo>
                  <a:pt x="94297" y="84721"/>
                </a:lnTo>
                <a:lnTo>
                  <a:pt x="96824" y="95161"/>
                </a:lnTo>
                <a:lnTo>
                  <a:pt x="96824" y="122618"/>
                </a:lnTo>
                <a:lnTo>
                  <a:pt x="96824" y="135661"/>
                </a:lnTo>
                <a:lnTo>
                  <a:pt x="94780" y="141401"/>
                </a:lnTo>
                <a:lnTo>
                  <a:pt x="91452" y="145745"/>
                </a:lnTo>
                <a:lnTo>
                  <a:pt x="82207" y="151663"/>
                </a:lnTo>
                <a:lnTo>
                  <a:pt x="76847" y="153136"/>
                </a:lnTo>
                <a:lnTo>
                  <a:pt x="64630" y="153136"/>
                </a:lnTo>
                <a:lnTo>
                  <a:pt x="59829" y="151752"/>
                </a:lnTo>
                <a:lnTo>
                  <a:pt x="52793" y="146202"/>
                </a:lnTo>
                <a:lnTo>
                  <a:pt x="51041" y="142506"/>
                </a:lnTo>
                <a:lnTo>
                  <a:pt x="51041" y="137883"/>
                </a:lnTo>
                <a:lnTo>
                  <a:pt x="52476" y="131203"/>
                </a:lnTo>
                <a:lnTo>
                  <a:pt x="56794" y="126428"/>
                </a:lnTo>
                <a:lnTo>
                  <a:pt x="63995" y="123571"/>
                </a:lnTo>
                <a:lnTo>
                  <a:pt x="74066" y="122618"/>
                </a:lnTo>
                <a:lnTo>
                  <a:pt x="96824" y="122618"/>
                </a:lnTo>
                <a:lnTo>
                  <a:pt x="96824" y="95161"/>
                </a:lnTo>
                <a:lnTo>
                  <a:pt x="66852" y="95161"/>
                </a:lnTo>
                <a:lnTo>
                  <a:pt x="50901" y="95897"/>
                </a:lnTo>
                <a:lnTo>
                  <a:pt x="9207" y="113436"/>
                </a:lnTo>
                <a:lnTo>
                  <a:pt x="0" y="140093"/>
                </a:lnTo>
                <a:lnTo>
                  <a:pt x="0" y="148971"/>
                </a:lnTo>
                <a:lnTo>
                  <a:pt x="25793" y="180327"/>
                </a:lnTo>
                <a:lnTo>
                  <a:pt x="56032" y="186423"/>
                </a:lnTo>
                <a:lnTo>
                  <a:pt x="71183" y="185051"/>
                </a:lnTo>
                <a:lnTo>
                  <a:pt x="83629" y="180949"/>
                </a:lnTo>
                <a:lnTo>
                  <a:pt x="93383" y="174104"/>
                </a:lnTo>
                <a:lnTo>
                  <a:pt x="100418" y="164515"/>
                </a:lnTo>
                <a:lnTo>
                  <a:pt x="100418" y="183934"/>
                </a:lnTo>
                <a:lnTo>
                  <a:pt x="149529" y="183934"/>
                </a:lnTo>
                <a:lnTo>
                  <a:pt x="149529" y="164515"/>
                </a:lnTo>
                <a:lnTo>
                  <a:pt x="149529" y="153136"/>
                </a:lnTo>
                <a:lnTo>
                  <a:pt x="149529" y="122618"/>
                </a:lnTo>
                <a:lnTo>
                  <a:pt x="149529" y="100431"/>
                </a:lnTo>
                <a:close/>
              </a:path>
              <a:path w="287020" h="186690">
                <a:moveTo>
                  <a:pt x="286575" y="177825"/>
                </a:moveTo>
                <a:lnTo>
                  <a:pt x="273532" y="140931"/>
                </a:lnTo>
                <a:lnTo>
                  <a:pt x="268909" y="144081"/>
                </a:lnTo>
                <a:lnTo>
                  <a:pt x="263550" y="145643"/>
                </a:lnTo>
                <a:lnTo>
                  <a:pt x="252628" y="145643"/>
                </a:lnTo>
                <a:lnTo>
                  <a:pt x="248793" y="144119"/>
                </a:lnTo>
                <a:lnTo>
                  <a:pt x="243065" y="138010"/>
                </a:lnTo>
                <a:lnTo>
                  <a:pt x="241630" y="133807"/>
                </a:lnTo>
                <a:lnTo>
                  <a:pt x="241630" y="78511"/>
                </a:lnTo>
                <a:lnTo>
                  <a:pt x="276034" y="78511"/>
                </a:lnTo>
                <a:lnTo>
                  <a:pt x="276034" y="39116"/>
                </a:lnTo>
                <a:lnTo>
                  <a:pt x="241630" y="39116"/>
                </a:lnTo>
                <a:lnTo>
                  <a:pt x="241630" y="0"/>
                </a:lnTo>
                <a:lnTo>
                  <a:pt x="188925" y="0"/>
                </a:lnTo>
                <a:lnTo>
                  <a:pt x="188925" y="39116"/>
                </a:lnTo>
                <a:lnTo>
                  <a:pt x="167005" y="39116"/>
                </a:lnTo>
                <a:lnTo>
                  <a:pt x="167005" y="78511"/>
                </a:lnTo>
                <a:lnTo>
                  <a:pt x="188925" y="78511"/>
                </a:lnTo>
                <a:lnTo>
                  <a:pt x="188925" y="128993"/>
                </a:lnTo>
                <a:lnTo>
                  <a:pt x="189915" y="142405"/>
                </a:lnTo>
                <a:lnTo>
                  <a:pt x="213487" y="178308"/>
                </a:lnTo>
                <a:lnTo>
                  <a:pt x="249948" y="186423"/>
                </a:lnTo>
                <a:lnTo>
                  <a:pt x="257175" y="186423"/>
                </a:lnTo>
                <a:lnTo>
                  <a:pt x="263969" y="185686"/>
                </a:lnTo>
                <a:lnTo>
                  <a:pt x="276720" y="182727"/>
                </a:lnTo>
                <a:lnTo>
                  <a:pt x="282143" y="180594"/>
                </a:lnTo>
                <a:lnTo>
                  <a:pt x="286575" y="177825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12</xdr:col>
      <xdr:colOff>2847</xdr:colOff>
      <xdr:row>19</xdr:row>
      <xdr:rowOff>182119</xdr:rowOff>
    </xdr:from>
    <xdr:ext cx="1067435" cy="127000"/>
    <xdr:grpSp>
      <xdr:nvGrpSpPr>
        <xdr:cNvPr id="5" name="Group 5">
          <a:extLst>
            <a:ext uri="{FF2B5EF4-FFF2-40B4-BE49-F238E27FC236}">
              <a16:creationId xmlns:a16="http://schemas.microsoft.com/office/drawing/2014/main" id="{E0089069-3722-4F81-95F1-5BAEF045986F}"/>
            </a:ext>
          </a:extLst>
        </xdr:cNvPr>
        <xdr:cNvGrpSpPr/>
      </xdr:nvGrpSpPr>
      <xdr:grpSpPr>
        <a:xfrm>
          <a:off x="12051972" y="7630669"/>
          <a:ext cx="1067435" cy="127000"/>
          <a:chOff x="0" y="0"/>
          <a:chExt cx="1067435" cy="12700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014D6B44-C3FD-4839-B9DC-B7C72D9E25A4}"/>
              </a:ext>
            </a:extLst>
          </xdr:cNvPr>
          <xdr:cNvSpPr/>
        </xdr:nvSpPr>
        <xdr:spPr>
          <a:xfrm>
            <a:off x="0" y="0"/>
            <a:ext cx="252095" cy="127000"/>
          </a:xfrm>
          <a:custGeom>
            <a:avLst/>
            <a:gdLst/>
            <a:ahLst/>
            <a:cxnLst/>
            <a:rect l="0" t="0" r="0" b="0"/>
            <a:pathLst>
              <a:path w="252095" h="127000">
                <a:moveTo>
                  <a:pt x="0" y="126999"/>
                </a:moveTo>
                <a:lnTo>
                  <a:pt x="252006" y="126999"/>
                </a:lnTo>
                <a:lnTo>
                  <a:pt x="252006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DEDC00">
              <a:alpha val="50000"/>
            </a:srgbClr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E625464-720F-4D2D-A472-E92C9020DB1F}"/>
              </a:ext>
            </a:extLst>
          </xdr:cNvPr>
          <xdr:cNvSpPr/>
        </xdr:nvSpPr>
        <xdr:spPr>
          <a:xfrm>
            <a:off x="293759" y="0"/>
            <a:ext cx="216535" cy="127000"/>
          </a:xfrm>
          <a:custGeom>
            <a:avLst/>
            <a:gdLst/>
            <a:ahLst/>
            <a:cxnLst/>
            <a:rect l="0" t="0" r="0" b="0"/>
            <a:pathLst>
              <a:path w="216535" h="127000">
                <a:moveTo>
                  <a:pt x="0" y="126999"/>
                </a:moveTo>
                <a:lnTo>
                  <a:pt x="216001" y="126999"/>
                </a:lnTo>
                <a:lnTo>
                  <a:pt x="216001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95C11F">
              <a:alpha val="50000"/>
            </a:srgbClr>
          </a:solidFill>
        </xdr:spPr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7DDCDE24-C210-4B53-B769-D3F5CB885E7D}"/>
              </a:ext>
            </a:extLst>
          </xdr:cNvPr>
          <xdr:cNvSpPr/>
        </xdr:nvSpPr>
        <xdr:spPr>
          <a:xfrm>
            <a:off x="551520" y="0"/>
            <a:ext cx="180340" cy="127000"/>
          </a:xfrm>
          <a:custGeom>
            <a:avLst/>
            <a:gdLst/>
            <a:ahLst/>
            <a:cxnLst/>
            <a:rect l="0" t="0" r="0" b="0"/>
            <a:pathLst>
              <a:path w="180340" h="127000">
                <a:moveTo>
                  <a:pt x="0" y="126999"/>
                </a:moveTo>
                <a:lnTo>
                  <a:pt x="179997" y="126999"/>
                </a:lnTo>
                <a:lnTo>
                  <a:pt x="179997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3AAA35">
              <a:alpha val="50000"/>
            </a:srgbClr>
          </a:solidFill>
        </xdr:spPr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54BB425C-C9B0-4EC0-A1A4-8720CF0ABA9F}"/>
              </a:ext>
            </a:extLst>
          </xdr:cNvPr>
          <xdr:cNvSpPr/>
        </xdr:nvSpPr>
        <xdr:spPr>
          <a:xfrm>
            <a:off x="773280" y="0"/>
            <a:ext cx="144145" cy="127000"/>
          </a:xfrm>
          <a:custGeom>
            <a:avLst/>
            <a:gdLst/>
            <a:ahLst/>
            <a:cxnLst/>
            <a:rect l="0" t="0" r="0" b="0"/>
            <a:pathLst>
              <a:path w="144145" h="127000">
                <a:moveTo>
                  <a:pt x="0" y="126999"/>
                </a:moveTo>
                <a:lnTo>
                  <a:pt x="144005" y="126999"/>
                </a:lnTo>
                <a:lnTo>
                  <a:pt x="144005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283583">
              <a:alpha val="50000"/>
            </a:srgbClr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046EF66-0A02-45E9-8761-E068E50FB1CE}"/>
              </a:ext>
            </a:extLst>
          </xdr:cNvPr>
          <xdr:cNvSpPr/>
        </xdr:nvSpPr>
        <xdr:spPr>
          <a:xfrm>
            <a:off x="959040" y="0"/>
            <a:ext cx="108585" cy="127000"/>
          </a:xfrm>
          <a:custGeom>
            <a:avLst/>
            <a:gdLst/>
            <a:ahLst/>
            <a:cxnLst/>
            <a:rect l="0" t="0" r="0" b="0"/>
            <a:pathLst>
              <a:path w="108585" h="127000">
                <a:moveTo>
                  <a:pt x="0" y="126999"/>
                </a:moveTo>
                <a:lnTo>
                  <a:pt x="108000" y="126999"/>
                </a:lnTo>
                <a:lnTo>
                  <a:pt x="108000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1D71B8">
              <a:alpha val="50000"/>
            </a:srgbClr>
          </a:solidFill>
        </xdr:spPr>
      </xdr:sp>
    </xdr:grpSp>
    <xdr:clientData/>
  </xdr:oneCellAnchor>
  <xdr:oneCellAnchor>
    <xdr:from>
      <xdr:col>0</xdr:col>
      <xdr:colOff>90002</xdr:colOff>
      <xdr:row>0</xdr:row>
      <xdr:rowOff>0</xdr:rowOff>
    </xdr:from>
    <xdr:ext cx="516255" cy="544195"/>
    <xdr:grpSp>
      <xdr:nvGrpSpPr>
        <xdr:cNvPr id="11" name="Group 11">
          <a:extLst>
            <a:ext uri="{FF2B5EF4-FFF2-40B4-BE49-F238E27FC236}">
              <a16:creationId xmlns:a16="http://schemas.microsoft.com/office/drawing/2014/main" id="{1F339755-F76F-41E6-9E3B-293465BF1F8B}"/>
            </a:ext>
          </a:extLst>
        </xdr:cNvPr>
        <xdr:cNvGrpSpPr/>
      </xdr:nvGrpSpPr>
      <xdr:grpSpPr>
        <a:xfrm>
          <a:off x="90002" y="0"/>
          <a:ext cx="516255" cy="544195"/>
          <a:chOff x="0" y="0"/>
          <a:chExt cx="516255" cy="544195"/>
        </a:xfrm>
      </xdr:grpSpPr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121F895-874E-4A90-B085-F72D1FF77EEF}"/>
              </a:ext>
            </a:extLst>
          </xdr:cNvPr>
          <xdr:cNvSpPr/>
        </xdr:nvSpPr>
        <xdr:spPr>
          <a:xfrm>
            <a:off x="0" y="0"/>
            <a:ext cx="516255" cy="259079"/>
          </a:xfrm>
          <a:custGeom>
            <a:avLst/>
            <a:gdLst/>
            <a:ahLst/>
            <a:cxnLst/>
            <a:rect l="0" t="0" r="0" b="0"/>
            <a:pathLst>
              <a:path w="516255" h="259079">
                <a:moveTo>
                  <a:pt x="515370" y="0"/>
                </a:moveTo>
                <a:lnTo>
                  <a:pt x="676" y="0"/>
                </a:lnTo>
                <a:lnTo>
                  <a:pt x="0" y="3440"/>
                </a:lnTo>
                <a:lnTo>
                  <a:pt x="21193" y="54089"/>
                </a:lnTo>
                <a:lnTo>
                  <a:pt x="206854" y="237896"/>
                </a:lnTo>
                <a:lnTo>
                  <a:pt x="258022" y="258870"/>
                </a:lnTo>
                <a:lnTo>
                  <a:pt x="285253" y="253626"/>
                </a:lnTo>
                <a:lnTo>
                  <a:pt x="309191" y="237896"/>
                </a:lnTo>
                <a:lnTo>
                  <a:pt x="494852" y="54089"/>
                </a:lnTo>
                <a:lnTo>
                  <a:pt x="510747" y="30391"/>
                </a:lnTo>
                <a:lnTo>
                  <a:pt x="516045" y="3435"/>
                </a:lnTo>
                <a:lnTo>
                  <a:pt x="515370" y="0"/>
                </a:lnTo>
                <a:close/>
              </a:path>
            </a:pathLst>
          </a:custGeom>
          <a:solidFill>
            <a:srgbClr val="4B5A60"/>
          </a:solidFill>
        </xdr:spPr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829D3A6D-299F-47B1-9CEA-3DE844B9A4B0}"/>
              </a:ext>
            </a:extLst>
          </xdr:cNvPr>
          <xdr:cNvSpPr/>
        </xdr:nvSpPr>
        <xdr:spPr>
          <a:xfrm>
            <a:off x="6101" y="288543"/>
            <a:ext cx="504190" cy="255904"/>
          </a:xfrm>
          <a:custGeom>
            <a:avLst/>
            <a:gdLst/>
            <a:ahLst/>
            <a:cxnLst/>
            <a:rect l="0" t="0" r="0" b="0"/>
            <a:pathLst>
              <a:path w="504190" h="255904">
                <a:moveTo>
                  <a:pt x="467925" y="0"/>
                </a:moveTo>
                <a:lnTo>
                  <a:pt x="35921" y="0"/>
                </a:lnTo>
                <a:lnTo>
                  <a:pt x="11918" y="3981"/>
                </a:lnTo>
                <a:lnTo>
                  <a:pt x="0" y="14838"/>
                </a:lnTo>
                <a:lnTo>
                  <a:pt x="835" y="30941"/>
                </a:lnTo>
                <a:lnTo>
                  <a:pt x="15093" y="50660"/>
                </a:lnTo>
                <a:lnTo>
                  <a:pt x="200755" y="234454"/>
                </a:lnTo>
                <a:lnTo>
                  <a:pt x="224692" y="250192"/>
                </a:lnTo>
                <a:lnTo>
                  <a:pt x="251923" y="255438"/>
                </a:lnTo>
                <a:lnTo>
                  <a:pt x="279154" y="250192"/>
                </a:lnTo>
                <a:lnTo>
                  <a:pt x="303091" y="234454"/>
                </a:lnTo>
                <a:lnTo>
                  <a:pt x="488753" y="50660"/>
                </a:lnTo>
                <a:lnTo>
                  <a:pt x="503011" y="30941"/>
                </a:lnTo>
                <a:lnTo>
                  <a:pt x="503847" y="14838"/>
                </a:lnTo>
                <a:lnTo>
                  <a:pt x="491928" y="3981"/>
                </a:lnTo>
                <a:lnTo>
                  <a:pt x="467925" y="0"/>
                </a:lnTo>
                <a:close/>
              </a:path>
            </a:pathLst>
          </a:custGeom>
          <a:solidFill>
            <a:srgbClr val="DEDC00"/>
          </a:solidFill>
        </xdr:spPr>
      </xdr:sp>
    </xdr:grpSp>
    <xdr:clientData/>
  </xdr:oneCellAnchor>
  <xdr:oneCellAnchor>
    <xdr:from>
      <xdr:col>12</xdr:col>
      <xdr:colOff>3408438</xdr:colOff>
      <xdr:row>0</xdr:row>
      <xdr:rowOff>0</xdr:rowOff>
    </xdr:from>
    <xdr:ext cx="304800" cy="159385"/>
    <xdr:sp macro="" textlink="">
      <xdr:nvSpPr>
        <xdr:cNvPr id="14" name="Shape 15">
          <a:extLst>
            <a:ext uri="{FF2B5EF4-FFF2-40B4-BE49-F238E27FC236}">
              <a16:creationId xmlns:a16="http://schemas.microsoft.com/office/drawing/2014/main" id="{F9D5539D-0FE0-4C77-9F50-07ED5D93DAC9}"/>
            </a:ext>
          </a:extLst>
        </xdr:cNvPr>
        <xdr:cNvSpPr/>
      </xdr:nvSpPr>
      <xdr:spPr>
        <a:xfrm>
          <a:off x="12788658" y="0"/>
          <a:ext cx="304800" cy="159385"/>
        </a:xfrm>
        <a:custGeom>
          <a:avLst/>
          <a:gdLst/>
          <a:ahLst/>
          <a:cxnLst/>
          <a:rect l="0" t="0" r="0" b="0"/>
          <a:pathLst>
            <a:path w="304800" h="159385">
              <a:moveTo>
                <a:pt x="304330" y="0"/>
              </a:moveTo>
              <a:lnTo>
                <a:pt x="0" y="0"/>
              </a:lnTo>
              <a:lnTo>
                <a:pt x="9636" y="11755"/>
              </a:lnTo>
              <a:lnTo>
                <a:pt x="41991" y="49601"/>
              </a:lnTo>
              <a:lnTo>
                <a:pt x="75138" y="86791"/>
              </a:lnTo>
              <a:lnTo>
                <a:pt x="109068" y="123309"/>
              </a:lnTo>
              <a:lnTo>
                <a:pt x="143773" y="159142"/>
              </a:lnTo>
              <a:lnTo>
                <a:pt x="304330" y="0"/>
              </a:lnTo>
              <a:close/>
            </a:path>
          </a:pathLst>
        </a:custGeom>
        <a:solidFill>
          <a:srgbClr val="95C11F">
            <a:alpha val="9999"/>
          </a:srgbClr>
        </a:solidFill>
      </xdr:spPr>
    </xdr:sp>
    <xdr:clientData/>
  </xdr:oneCellAnchor>
  <xdr:twoCellAnchor>
    <xdr:from>
      <xdr:col>11</xdr:col>
      <xdr:colOff>71435</xdr:colOff>
      <xdr:row>6</xdr:row>
      <xdr:rowOff>83342</xdr:rowOff>
    </xdr:from>
    <xdr:to>
      <xdr:col>12</xdr:col>
      <xdr:colOff>690560</xdr:colOff>
      <xdr:row>6</xdr:row>
      <xdr:rowOff>207165</xdr:rowOff>
    </xdr:to>
    <xdr:sp macro="" textlink="">
      <xdr:nvSpPr>
        <xdr:cNvPr id="15" name="Triangle isocèle 14">
          <a:extLst>
            <a:ext uri="{FF2B5EF4-FFF2-40B4-BE49-F238E27FC236}">
              <a16:creationId xmlns:a16="http://schemas.microsoft.com/office/drawing/2014/main" id="{77E83456-F5D3-4A71-9F6D-F0C8AA2BA9DE}"/>
            </a:ext>
          </a:extLst>
        </xdr:cNvPr>
        <xdr:cNvSpPr/>
      </xdr:nvSpPr>
      <xdr:spPr>
        <a:xfrm rot="10800000">
          <a:off x="10747055" y="2445542"/>
          <a:ext cx="1990725" cy="123823"/>
        </a:xfrm>
        <a:prstGeom prst="triangle">
          <a:avLst/>
        </a:prstGeom>
        <a:solidFill>
          <a:schemeClr val="tx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785813</xdr:colOff>
      <xdr:row>0</xdr:row>
      <xdr:rowOff>666750</xdr:rowOff>
    </xdr:from>
    <xdr:to>
      <xdr:col>14</xdr:col>
      <xdr:colOff>14286</xdr:colOff>
      <xdr:row>3</xdr:row>
      <xdr:rowOff>0</xdr:rowOff>
    </xdr:to>
    <xdr:sp macro="" textlink="">
      <xdr:nvSpPr>
        <xdr:cNvPr id="16" name="Rectangle : carré corné 15">
          <a:extLst>
            <a:ext uri="{FF2B5EF4-FFF2-40B4-BE49-F238E27FC236}">
              <a16:creationId xmlns:a16="http://schemas.microsoft.com/office/drawing/2014/main" id="{C5A70626-F46B-4A11-9942-C20D98523093}"/>
            </a:ext>
          </a:extLst>
        </xdr:cNvPr>
        <xdr:cNvSpPr/>
      </xdr:nvSpPr>
      <xdr:spPr>
        <a:xfrm>
          <a:off x="11461433" y="666750"/>
          <a:ext cx="1910713" cy="834390"/>
        </a:xfrm>
        <a:prstGeom prst="foldedCorner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Exemple CDII</a:t>
          </a:r>
        </a:p>
      </xdr:txBody>
    </xdr:sp>
    <xdr:clientData/>
  </xdr:twoCellAnchor>
  <xdr:twoCellAnchor>
    <xdr:from>
      <xdr:col>6</xdr:col>
      <xdr:colOff>47624</xdr:colOff>
      <xdr:row>6</xdr:row>
      <xdr:rowOff>59530</xdr:rowOff>
    </xdr:from>
    <xdr:to>
      <xdr:col>9</xdr:col>
      <xdr:colOff>9523</xdr:colOff>
      <xdr:row>6</xdr:row>
      <xdr:rowOff>226217</xdr:rowOff>
    </xdr:to>
    <xdr:sp macro="" textlink="">
      <xdr:nvSpPr>
        <xdr:cNvPr id="17" name="Triangle isocèle 16">
          <a:extLst>
            <a:ext uri="{FF2B5EF4-FFF2-40B4-BE49-F238E27FC236}">
              <a16:creationId xmlns:a16="http://schemas.microsoft.com/office/drawing/2014/main" id="{C57F2CF2-9BE9-45CE-BFC9-485C475A64E7}"/>
            </a:ext>
          </a:extLst>
        </xdr:cNvPr>
        <xdr:cNvSpPr/>
      </xdr:nvSpPr>
      <xdr:spPr>
        <a:xfrm rot="10800000">
          <a:off x="7446644" y="2421730"/>
          <a:ext cx="1912619" cy="166687"/>
        </a:xfrm>
        <a:prstGeom prst="triangle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85031</xdr:colOff>
      <xdr:row>19</xdr:row>
      <xdr:rowOff>120063</xdr:rowOff>
    </xdr:from>
    <xdr:ext cx="719455" cy="215265"/>
    <xdr:grpSp>
      <xdr:nvGrpSpPr>
        <xdr:cNvPr id="2" name="Group 2">
          <a:extLst>
            <a:ext uri="{FF2B5EF4-FFF2-40B4-BE49-F238E27FC236}">
              <a16:creationId xmlns:a16="http://schemas.microsoft.com/office/drawing/2014/main" id="{12169859-3D18-44DB-AFC4-0B8939129BB5}"/>
            </a:ext>
          </a:extLst>
        </xdr:cNvPr>
        <xdr:cNvGrpSpPr/>
      </xdr:nvGrpSpPr>
      <xdr:grpSpPr>
        <a:xfrm>
          <a:off x="85031" y="7568613"/>
          <a:ext cx="719455" cy="215265"/>
          <a:chOff x="0" y="0"/>
          <a:chExt cx="719455" cy="215265"/>
        </a:xfrm>
      </xdr:grpSpPr>
      <xdr:pic>
        <xdr:nvPicPr>
          <xdr:cNvPr id="3" name="image1.png">
            <a:extLst>
              <a:ext uri="{FF2B5EF4-FFF2-40B4-BE49-F238E27FC236}">
                <a16:creationId xmlns:a16="http://schemas.microsoft.com/office/drawing/2014/main" id="{3BBCB77E-1D36-4C14-8BEF-3B64EAE18F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06974" cy="215110"/>
          </a:xfrm>
          <a:prstGeom prst="rect">
            <a:avLst/>
          </a:prstGeom>
        </xdr:spPr>
      </xdr:pic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16201ACC-2AEC-4BDE-9055-072DBEACEEF8}"/>
              </a:ext>
            </a:extLst>
          </xdr:cNvPr>
          <xdr:cNvSpPr/>
        </xdr:nvSpPr>
        <xdr:spPr>
          <a:xfrm>
            <a:off x="432501" y="26647"/>
            <a:ext cx="287020" cy="186690"/>
          </a:xfrm>
          <a:custGeom>
            <a:avLst/>
            <a:gdLst/>
            <a:ahLst/>
            <a:cxnLst/>
            <a:rect l="0" t="0" r="0" b="0"/>
            <a:pathLst>
              <a:path w="287020" h="186690">
                <a:moveTo>
                  <a:pt x="149529" y="100431"/>
                </a:moveTo>
                <a:lnTo>
                  <a:pt x="138442" y="57797"/>
                </a:lnTo>
                <a:lnTo>
                  <a:pt x="105689" y="35331"/>
                </a:lnTo>
                <a:lnTo>
                  <a:pt x="72682" y="31076"/>
                </a:lnTo>
                <a:lnTo>
                  <a:pt x="63665" y="31356"/>
                </a:lnTo>
                <a:lnTo>
                  <a:pt x="20205" y="41160"/>
                </a:lnTo>
                <a:lnTo>
                  <a:pt x="6375" y="48552"/>
                </a:lnTo>
                <a:lnTo>
                  <a:pt x="24130" y="84340"/>
                </a:lnTo>
                <a:lnTo>
                  <a:pt x="29311" y="80276"/>
                </a:lnTo>
                <a:lnTo>
                  <a:pt x="35598" y="77076"/>
                </a:lnTo>
                <a:lnTo>
                  <a:pt x="50393" y="72453"/>
                </a:lnTo>
                <a:lnTo>
                  <a:pt x="57696" y="71297"/>
                </a:lnTo>
                <a:lnTo>
                  <a:pt x="64909" y="71297"/>
                </a:lnTo>
                <a:lnTo>
                  <a:pt x="78346" y="72783"/>
                </a:lnTo>
                <a:lnTo>
                  <a:pt x="88138" y="77254"/>
                </a:lnTo>
                <a:lnTo>
                  <a:pt x="94297" y="84721"/>
                </a:lnTo>
                <a:lnTo>
                  <a:pt x="96824" y="95161"/>
                </a:lnTo>
                <a:lnTo>
                  <a:pt x="96824" y="122618"/>
                </a:lnTo>
                <a:lnTo>
                  <a:pt x="96824" y="135661"/>
                </a:lnTo>
                <a:lnTo>
                  <a:pt x="94780" y="141401"/>
                </a:lnTo>
                <a:lnTo>
                  <a:pt x="91452" y="145745"/>
                </a:lnTo>
                <a:lnTo>
                  <a:pt x="82207" y="151663"/>
                </a:lnTo>
                <a:lnTo>
                  <a:pt x="76847" y="153136"/>
                </a:lnTo>
                <a:lnTo>
                  <a:pt x="64630" y="153136"/>
                </a:lnTo>
                <a:lnTo>
                  <a:pt x="59829" y="151752"/>
                </a:lnTo>
                <a:lnTo>
                  <a:pt x="52793" y="146202"/>
                </a:lnTo>
                <a:lnTo>
                  <a:pt x="51041" y="142506"/>
                </a:lnTo>
                <a:lnTo>
                  <a:pt x="51041" y="137883"/>
                </a:lnTo>
                <a:lnTo>
                  <a:pt x="52476" y="131203"/>
                </a:lnTo>
                <a:lnTo>
                  <a:pt x="56794" y="126428"/>
                </a:lnTo>
                <a:lnTo>
                  <a:pt x="63995" y="123571"/>
                </a:lnTo>
                <a:lnTo>
                  <a:pt x="74066" y="122618"/>
                </a:lnTo>
                <a:lnTo>
                  <a:pt x="96824" y="122618"/>
                </a:lnTo>
                <a:lnTo>
                  <a:pt x="96824" y="95161"/>
                </a:lnTo>
                <a:lnTo>
                  <a:pt x="66852" y="95161"/>
                </a:lnTo>
                <a:lnTo>
                  <a:pt x="50901" y="95897"/>
                </a:lnTo>
                <a:lnTo>
                  <a:pt x="9207" y="113436"/>
                </a:lnTo>
                <a:lnTo>
                  <a:pt x="0" y="140093"/>
                </a:lnTo>
                <a:lnTo>
                  <a:pt x="0" y="148971"/>
                </a:lnTo>
                <a:lnTo>
                  <a:pt x="25793" y="180327"/>
                </a:lnTo>
                <a:lnTo>
                  <a:pt x="56032" y="186423"/>
                </a:lnTo>
                <a:lnTo>
                  <a:pt x="71183" y="185051"/>
                </a:lnTo>
                <a:lnTo>
                  <a:pt x="83629" y="180949"/>
                </a:lnTo>
                <a:lnTo>
                  <a:pt x="93383" y="174104"/>
                </a:lnTo>
                <a:lnTo>
                  <a:pt x="100418" y="164515"/>
                </a:lnTo>
                <a:lnTo>
                  <a:pt x="100418" y="183934"/>
                </a:lnTo>
                <a:lnTo>
                  <a:pt x="149529" y="183934"/>
                </a:lnTo>
                <a:lnTo>
                  <a:pt x="149529" y="164515"/>
                </a:lnTo>
                <a:lnTo>
                  <a:pt x="149529" y="153136"/>
                </a:lnTo>
                <a:lnTo>
                  <a:pt x="149529" y="122618"/>
                </a:lnTo>
                <a:lnTo>
                  <a:pt x="149529" y="100431"/>
                </a:lnTo>
                <a:close/>
              </a:path>
              <a:path w="287020" h="186690">
                <a:moveTo>
                  <a:pt x="286575" y="177825"/>
                </a:moveTo>
                <a:lnTo>
                  <a:pt x="273532" y="140931"/>
                </a:lnTo>
                <a:lnTo>
                  <a:pt x="268909" y="144081"/>
                </a:lnTo>
                <a:lnTo>
                  <a:pt x="263550" y="145643"/>
                </a:lnTo>
                <a:lnTo>
                  <a:pt x="252628" y="145643"/>
                </a:lnTo>
                <a:lnTo>
                  <a:pt x="248793" y="144119"/>
                </a:lnTo>
                <a:lnTo>
                  <a:pt x="243065" y="138010"/>
                </a:lnTo>
                <a:lnTo>
                  <a:pt x="241630" y="133807"/>
                </a:lnTo>
                <a:lnTo>
                  <a:pt x="241630" y="78511"/>
                </a:lnTo>
                <a:lnTo>
                  <a:pt x="276034" y="78511"/>
                </a:lnTo>
                <a:lnTo>
                  <a:pt x="276034" y="39116"/>
                </a:lnTo>
                <a:lnTo>
                  <a:pt x="241630" y="39116"/>
                </a:lnTo>
                <a:lnTo>
                  <a:pt x="241630" y="0"/>
                </a:lnTo>
                <a:lnTo>
                  <a:pt x="188925" y="0"/>
                </a:lnTo>
                <a:lnTo>
                  <a:pt x="188925" y="39116"/>
                </a:lnTo>
                <a:lnTo>
                  <a:pt x="167005" y="39116"/>
                </a:lnTo>
                <a:lnTo>
                  <a:pt x="167005" y="78511"/>
                </a:lnTo>
                <a:lnTo>
                  <a:pt x="188925" y="78511"/>
                </a:lnTo>
                <a:lnTo>
                  <a:pt x="188925" y="128993"/>
                </a:lnTo>
                <a:lnTo>
                  <a:pt x="189915" y="142405"/>
                </a:lnTo>
                <a:lnTo>
                  <a:pt x="213487" y="178308"/>
                </a:lnTo>
                <a:lnTo>
                  <a:pt x="249948" y="186423"/>
                </a:lnTo>
                <a:lnTo>
                  <a:pt x="257175" y="186423"/>
                </a:lnTo>
                <a:lnTo>
                  <a:pt x="263969" y="185686"/>
                </a:lnTo>
                <a:lnTo>
                  <a:pt x="276720" y="182727"/>
                </a:lnTo>
                <a:lnTo>
                  <a:pt x="282143" y="180594"/>
                </a:lnTo>
                <a:lnTo>
                  <a:pt x="286575" y="177825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12</xdr:col>
      <xdr:colOff>2847</xdr:colOff>
      <xdr:row>19</xdr:row>
      <xdr:rowOff>182119</xdr:rowOff>
    </xdr:from>
    <xdr:ext cx="1067435" cy="127000"/>
    <xdr:grpSp>
      <xdr:nvGrpSpPr>
        <xdr:cNvPr id="5" name="Group 5">
          <a:extLst>
            <a:ext uri="{FF2B5EF4-FFF2-40B4-BE49-F238E27FC236}">
              <a16:creationId xmlns:a16="http://schemas.microsoft.com/office/drawing/2014/main" id="{042218F3-DA48-4B2F-93C2-B59B3E39CC2D}"/>
            </a:ext>
          </a:extLst>
        </xdr:cNvPr>
        <xdr:cNvGrpSpPr/>
      </xdr:nvGrpSpPr>
      <xdr:grpSpPr>
        <a:xfrm>
          <a:off x="12051972" y="7630669"/>
          <a:ext cx="1067435" cy="127000"/>
          <a:chOff x="0" y="0"/>
          <a:chExt cx="1067435" cy="12700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3055CA19-2348-41DC-A626-23A92141AA7A}"/>
              </a:ext>
            </a:extLst>
          </xdr:cNvPr>
          <xdr:cNvSpPr/>
        </xdr:nvSpPr>
        <xdr:spPr>
          <a:xfrm>
            <a:off x="0" y="0"/>
            <a:ext cx="252095" cy="127000"/>
          </a:xfrm>
          <a:custGeom>
            <a:avLst/>
            <a:gdLst/>
            <a:ahLst/>
            <a:cxnLst/>
            <a:rect l="0" t="0" r="0" b="0"/>
            <a:pathLst>
              <a:path w="252095" h="127000">
                <a:moveTo>
                  <a:pt x="0" y="126999"/>
                </a:moveTo>
                <a:lnTo>
                  <a:pt x="252006" y="126999"/>
                </a:lnTo>
                <a:lnTo>
                  <a:pt x="252006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DEDC00">
              <a:alpha val="50000"/>
            </a:srgbClr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623ED381-8C14-44DE-AA59-C057BA5AEA35}"/>
              </a:ext>
            </a:extLst>
          </xdr:cNvPr>
          <xdr:cNvSpPr/>
        </xdr:nvSpPr>
        <xdr:spPr>
          <a:xfrm>
            <a:off x="293759" y="0"/>
            <a:ext cx="216535" cy="127000"/>
          </a:xfrm>
          <a:custGeom>
            <a:avLst/>
            <a:gdLst/>
            <a:ahLst/>
            <a:cxnLst/>
            <a:rect l="0" t="0" r="0" b="0"/>
            <a:pathLst>
              <a:path w="216535" h="127000">
                <a:moveTo>
                  <a:pt x="0" y="126999"/>
                </a:moveTo>
                <a:lnTo>
                  <a:pt x="216001" y="126999"/>
                </a:lnTo>
                <a:lnTo>
                  <a:pt x="216001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95C11F">
              <a:alpha val="50000"/>
            </a:srgbClr>
          </a:solidFill>
        </xdr:spPr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1CA86935-0BB3-44E4-BCAB-17E81F3C720B}"/>
              </a:ext>
            </a:extLst>
          </xdr:cNvPr>
          <xdr:cNvSpPr/>
        </xdr:nvSpPr>
        <xdr:spPr>
          <a:xfrm>
            <a:off x="551520" y="0"/>
            <a:ext cx="180340" cy="127000"/>
          </a:xfrm>
          <a:custGeom>
            <a:avLst/>
            <a:gdLst/>
            <a:ahLst/>
            <a:cxnLst/>
            <a:rect l="0" t="0" r="0" b="0"/>
            <a:pathLst>
              <a:path w="180340" h="127000">
                <a:moveTo>
                  <a:pt x="0" y="126999"/>
                </a:moveTo>
                <a:lnTo>
                  <a:pt x="179997" y="126999"/>
                </a:lnTo>
                <a:lnTo>
                  <a:pt x="179997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3AAA35">
              <a:alpha val="50000"/>
            </a:srgbClr>
          </a:solidFill>
        </xdr:spPr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9B3E8BE-CE79-4AA8-BF81-A9BDEEF3E757}"/>
              </a:ext>
            </a:extLst>
          </xdr:cNvPr>
          <xdr:cNvSpPr/>
        </xdr:nvSpPr>
        <xdr:spPr>
          <a:xfrm>
            <a:off x="773280" y="0"/>
            <a:ext cx="144145" cy="127000"/>
          </a:xfrm>
          <a:custGeom>
            <a:avLst/>
            <a:gdLst/>
            <a:ahLst/>
            <a:cxnLst/>
            <a:rect l="0" t="0" r="0" b="0"/>
            <a:pathLst>
              <a:path w="144145" h="127000">
                <a:moveTo>
                  <a:pt x="0" y="126999"/>
                </a:moveTo>
                <a:lnTo>
                  <a:pt x="144005" y="126999"/>
                </a:lnTo>
                <a:lnTo>
                  <a:pt x="144005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283583">
              <a:alpha val="50000"/>
            </a:srgbClr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507D82E1-5EF1-4217-840E-7D33D3ED3AD4}"/>
              </a:ext>
            </a:extLst>
          </xdr:cNvPr>
          <xdr:cNvSpPr/>
        </xdr:nvSpPr>
        <xdr:spPr>
          <a:xfrm>
            <a:off x="959040" y="0"/>
            <a:ext cx="108585" cy="127000"/>
          </a:xfrm>
          <a:custGeom>
            <a:avLst/>
            <a:gdLst/>
            <a:ahLst/>
            <a:cxnLst/>
            <a:rect l="0" t="0" r="0" b="0"/>
            <a:pathLst>
              <a:path w="108585" h="127000">
                <a:moveTo>
                  <a:pt x="0" y="126999"/>
                </a:moveTo>
                <a:lnTo>
                  <a:pt x="108000" y="126999"/>
                </a:lnTo>
                <a:lnTo>
                  <a:pt x="108000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1D71B8">
              <a:alpha val="50000"/>
            </a:srgbClr>
          </a:solidFill>
        </xdr:spPr>
      </xdr:sp>
    </xdr:grpSp>
    <xdr:clientData/>
  </xdr:oneCellAnchor>
  <xdr:oneCellAnchor>
    <xdr:from>
      <xdr:col>0</xdr:col>
      <xdr:colOff>90002</xdr:colOff>
      <xdr:row>0</xdr:row>
      <xdr:rowOff>0</xdr:rowOff>
    </xdr:from>
    <xdr:ext cx="516255" cy="544195"/>
    <xdr:grpSp>
      <xdr:nvGrpSpPr>
        <xdr:cNvPr id="11" name="Group 11">
          <a:extLst>
            <a:ext uri="{FF2B5EF4-FFF2-40B4-BE49-F238E27FC236}">
              <a16:creationId xmlns:a16="http://schemas.microsoft.com/office/drawing/2014/main" id="{B5872921-8C84-4B3F-9D0C-C60FBABE800A}"/>
            </a:ext>
          </a:extLst>
        </xdr:cNvPr>
        <xdr:cNvGrpSpPr/>
      </xdr:nvGrpSpPr>
      <xdr:grpSpPr>
        <a:xfrm>
          <a:off x="90002" y="0"/>
          <a:ext cx="516255" cy="544195"/>
          <a:chOff x="0" y="0"/>
          <a:chExt cx="516255" cy="544195"/>
        </a:xfrm>
      </xdr:grpSpPr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9957AADD-4C80-4FF4-9632-766394AADCD8}"/>
              </a:ext>
            </a:extLst>
          </xdr:cNvPr>
          <xdr:cNvSpPr/>
        </xdr:nvSpPr>
        <xdr:spPr>
          <a:xfrm>
            <a:off x="0" y="0"/>
            <a:ext cx="516255" cy="259079"/>
          </a:xfrm>
          <a:custGeom>
            <a:avLst/>
            <a:gdLst/>
            <a:ahLst/>
            <a:cxnLst/>
            <a:rect l="0" t="0" r="0" b="0"/>
            <a:pathLst>
              <a:path w="516255" h="259079">
                <a:moveTo>
                  <a:pt x="515370" y="0"/>
                </a:moveTo>
                <a:lnTo>
                  <a:pt x="676" y="0"/>
                </a:lnTo>
                <a:lnTo>
                  <a:pt x="0" y="3440"/>
                </a:lnTo>
                <a:lnTo>
                  <a:pt x="21193" y="54089"/>
                </a:lnTo>
                <a:lnTo>
                  <a:pt x="206854" y="237896"/>
                </a:lnTo>
                <a:lnTo>
                  <a:pt x="258022" y="258870"/>
                </a:lnTo>
                <a:lnTo>
                  <a:pt x="285253" y="253626"/>
                </a:lnTo>
                <a:lnTo>
                  <a:pt x="309191" y="237896"/>
                </a:lnTo>
                <a:lnTo>
                  <a:pt x="494852" y="54089"/>
                </a:lnTo>
                <a:lnTo>
                  <a:pt x="510747" y="30391"/>
                </a:lnTo>
                <a:lnTo>
                  <a:pt x="516045" y="3435"/>
                </a:lnTo>
                <a:lnTo>
                  <a:pt x="515370" y="0"/>
                </a:lnTo>
                <a:close/>
              </a:path>
            </a:pathLst>
          </a:custGeom>
          <a:solidFill>
            <a:srgbClr val="4B5A60"/>
          </a:solidFill>
        </xdr:spPr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51AC8F0B-CD3C-4046-9D29-D1E7AAEFADEA}"/>
              </a:ext>
            </a:extLst>
          </xdr:cNvPr>
          <xdr:cNvSpPr/>
        </xdr:nvSpPr>
        <xdr:spPr>
          <a:xfrm>
            <a:off x="6101" y="288543"/>
            <a:ext cx="504190" cy="255904"/>
          </a:xfrm>
          <a:custGeom>
            <a:avLst/>
            <a:gdLst/>
            <a:ahLst/>
            <a:cxnLst/>
            <a:rect l="0" t="0" r="0" b="0"/>
            <a:pathLst>
              <a:path w="504190" h="255904">
                <a:moveTo>
                  <a:pt x="467925" y="0"/>
                </a:moveTo>
                <a:lnTo>
                  <a:pt x="35921" y="0"/>
                </a:lnTo>
                <a:lnTo>
                  <a:pt x="11918" y="3981"/>
                </a:lnTo>
                <a:lnTo>
                  <a:pt x="0" y="14838"/>
                </a:lnTo>
                <a:lnTo>
                  <a:pt x="835" y="30941"/>
                </a:lnTo>
                <a:lnTo>
                  <a:pt x="15093" y="50660"/>
                </a:lnTo>
                <a:lnTo>
                  <a:pt x="200755" y="234454"/>
                </a:lnTo>
                <a:lnTo>
                  <a:pt x="224692" y="250192"/>
                </a:lnTo>
                <a:lnTo>
                  <a:pt x="251923" y="255438"/>
                </a:lnTo>
                <a:lnTo>
                  <a:pt x="279154" y="250192"/>
                </a:lnTo>
                <a:lnTo>
                  <a:pt x="303091" y="234454"/>
                </a:lnTo>
                <a:lnTo>
                  <a:pt x="488753" y="50660"/>
                </a:lnTo>
                <a:lnTo>
                  <a:pt x="503011" y="30941"/>
                </a:lnTo>
                <a:lnTo>
                  <a:pt x="503847" y="14838"/>
                </a:lnTo>
                <a:lnTo>
                  <a:pt x="491928" y="3981"/>
                </a:lnTo>
                <a:lnTo>
                  <a:pt x="467925" y="0"/>
                </a:lnTo>
                <a:close/>
              </a:path>
            </a:pathLst>
          </a:custGeom>
          <a:solidFill>
            <a:srgbClr val="DEDC00"/>
          </a:solidFill>
        </xdr:spPr>
      </xdr:sp>
    </xdr:grpSp>
    <xdr:clientData/>
  </xdr:oneCellAnchor>
  <xdr:oneCellAnchor>
    <xdr:from>
      <xdr:col>12</xdr:col>
      <xdr:colOff>3408438</xdr:colOff>
      <xdr:row>0</xdr:row>
      <xdr:rowOff>0</xdr:rowOff>
    </xdr:from>
    <xdr:ext cx="304800" cy="159385"/>
    <xdr:sp macro="" textlink="">
      <xdr:nvSpPr>
        <xdr:cNvPr id="14" name="Shape 15">
          <a:extLst>
            <a:ext uri="{FF2B5EF4-FFF2-40B4-BE49-F238E27FC236}">
              <a16:creationId xmlns:a16="http://schemas.microsoft.com/office/drawing/2014/main" id="{7EE42608-B3B1-4B1C-870E-2B2E639F9BF0}"/>
            </a:ext>
          </a:extLst>
        </xdr:cNvPr>
        <xdr:cNvSpPr/>
      </xdr:nvSpPr>
      <xdr:spPr>
        <a:xfrm>
          <a:off x="12788658" y="0"/>
          <a:ext cx="304800" cy="159385"/>
        </a:xfrm>
        <a:custGeom>
          <a:avLst/>
          <a:gdLst/>
          <a:ahLst/>
          <a:cxnLst/>
          <a:rect l="0" t="0" r="0" b="0"/>
          <a:pathLst>
            <a:path w="304800" h="159385">
              <a:moveTo>
                <a:pt x="304330" y="0"/>
              </a:moveTo>
              <a:lnTo>
                <a:pt x="0" y="0"/>
              </a:lnTo>
              <a:lnTo>
                <a:pt x="9636" y="11755"/>
              </a:lnTo>
              <a:lnTo>
                <a:pt x="41991" y="49601"/>
              </a:lnTo>
              <a:lnTo>
                <a:pt x="75138" y="86791"/>
              </a:lnTo>
              <a:lnTo>
                <a:pt x="109068" y="123309"/>
              </a:lnTo>
              <a:lnTo>
                <a:pt x="143773" y="159142"/>
              </a:lnTo>
              <a:lnTo>
                <a:pt x="304330" y="0"/>
              </a:lnTo>
              <a:close/>
            </a:path>
          </a:pathLst>
        </a:custGeom>
        <a:solidFill>
          <a:srgbClr val="95C11F">
            <a:alpha val="9999"/>
          </a:srgbClr>
        </a:solidFill>
      </xdr:spPr>
    </xdr:sp>
    <xdr:clientData/>
  </xdr:oneCellAnchor>
  <xdr:twoCellAnchor>
    <xdr:from>
      <xdr:col>11</xdr:col>
      <xdr:colOff>71435</xdr:colOff>
      <xdr:row>6</xdr:row>
      <xdr:rowOff>83342</xdr:rowOff>
    </xdr:from>
    <xdr:to>
      <xdr:col>12</xdr:col>
      <xdr:colOff>690560</xdr:colOff>
      <xdr:row>6</xdr:row>
      <xdr:rowOff>207165</xdr:rowOff>
    </xdr:to>
    <xdr:sp macro="" textlink="">
      <xdr:nvSpPr>
        <xdr:cNvPr id="15" name="Triangle isocèle 14">
          <a:extLst>
            <a:ext uri="{FF2B5EF4-FFF2-40B4-BE49-F238E27FC236}">
              <a16:creationId xmlns:a16="http://schemas.microsoft.com/office/drawing/2014/main" id="{39FB9EAF-E074-473B-AEB6-38282BD2D47E}"/>
            </a:ext>
          </a:extLst>
        </xdr:cNvPr>
        <xdr:cNvSpPr/>
      </xdr:nvSpPr>
      <xdr:spPr>
        <a:xfrm rot="10800000">
          <a:off x="10747055" y="2445542"/>
          <a:ext cx="1990725" cy="123823"/>
        </a:xfrm>
        <a:prstGeom prst="triangle">
          <a:avLst/>
        </a:prstGeom>
        <a:solidFill>
          <a:schemeClr val="tx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785813</xdr:colOff>
      <xdr:row>0</xdr:row>
      <xdr:rowOff>666750</xdr:rowOff>
    </xdr:from>
    <xdr:to>
      <xdr:col>14</xdr:col>
      <xdr:colOff>14286</xdr:colOff>
      <xdr:row>3</xdr:row>
      <xdr:rowOff>0</xdr:rowOff>
    </xdr:to>
    <xdr:sp macro="" textlink="">
      <xdr:nvSpPr>
        <xdr:cNvPr id="16" name="Rectangle : carré corné 15">
          <a:extLst>
            <a:ext uri="{FF2B5EF4-FFF2-40B4-BE49-F238E27FC236}">
              <a16:creationId xmlns:a16="http://schemas.microsoft.com/office/drawing/2014/main" id="{4243021E-CA44-45DD-A3A8-8B835933AE7F}"/>
            </a:ext>
          </a:extLst>
        </xdr:cNvPr>
        <xdr:cNvSpPr/>
      </xdr:nvSpPr>
      <xdr:spPr>
        <a:xfrm>
          <a:off x="11461433" y="666750"/>
          <a:ext cx="1910713" cy="834390"/>
        </a:xfrm>
        <a:prstGeom prst="foldedCorner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Exemple Animateur-technicien</a:t>
          </a:r>
        </a:p>
      </xdr:txBody>
    </xdr:sp>
    <xdr:clientData/>
  </xdr:twoCellAnchor>
  <xdr:twoCellAnchor>
    <xdr:from>
      <xdr:col>6</xdr:col>
      <xdr:colOff>47624</xdr:colOff>
      <xdr:row>6</xdr:row>
      <xdr:rowOff>59530</xdr:rowOff>
    </xdr:from>
    <xdr:to>
      <xdr:col>9</xdr:col>
      <xdr:colOff>9523</xdr:colOff>
      <xdr:row>6</xdr:row>
      <xdr:rowOff>226217</xdr:rowOff>
    </xdr:to>
    <xdr:sp macro="" textlink="">
      <xdr:nvSpPr>
        <xdr:cNvPr id="17" name="Triangle isocèle 16">
          <a:extLst>
            <a:ext uri="{FF2B5EF4-FFF2-40B4-BE49-F238E27FC236}">
              <a16:creationId xmlns:a16="http://schemas.microsoft.com/office/drawing/2014/main" id="{4DE15C73-D9B3-4A38-8BCD-1F49DE1598F9}"/>
            </a:ext>
          </a:extLst>
        </xdr:cNvPr>
        <xdr:cNvSpPr/>
      </xdr:nvSpPr>
      <xdr:spPr>
        <a:xfrm rot="10800000">
          <a:off x="7446644" y="2421730"/>
          <a:ext cx="1912619" cy="166687"/>
        </a:xfrm>
        <a:prstGeom prst="triangle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85031</xdr:colOff>
      <xdr:row>19</xdr:row>
      <xdr:rowOff>120063</xdr:rowOff>
    </xdr:from>
    <xdr:ext cx="719455" cy="215265"/>
    <xdr:grpSp>
      <xdr:nvGrpSpPr>
        <xdr:cNvPr id="2" name="Group 2">
          <a:extLst>
            <a:ext uri="{FF2B5EF4-FFF2-40B4-BE49-F238E27FC236}">
              <a16:creationId xmlns:a16="http://schemas.microsoft.com/office/drawing/2014/main" id="{0B18D750-2360-4101-9E9D-698A02B80313}"/>
            </a:ext>
          </a:extLst>
        </xdr:cNvPr>
        <xdr:cNvGrpSpPr/>
      </xdr:nvGrpSpPr>
      <xdr:grpSpPr>
        <a:xfrm>
          <a:off x="85031" y="7568613"/>
          <a:ext cx="719455" cy="215265"/>
          <a:chOff x="0" y="0"/>
          <a:chExt cx="719455" cy="215265"/>
        </a:xfrm>
      </xdr:grpSpPr>
      <xdr:pic>
        <xdr:nvPicPr>
          <xdr:cNvPr id="3" name="image1.png">
            <a:extLst>
              <a:ext uri="{FF2B5EF4-FFF2-40B4-BE49-F238E27FC236}">
                <a16:creationId xmlns:a16="http://schemas.microsoft.com/office/drawing/2014/main" id="{903A5C52-FEF3-4522-AE2B-73996C22ED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06974" cy="215110"/>
          </a:xfrm>
          <a:prstGeom prst="rect">
            <a:avLst/>
          </a:prstGeom>
        </xdr:spPr>
      </xdr:pic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C8737317-C5EA-47B7-9691-DE7634A86AAD}"/>
              </a:ext>
            </a:extLst>
          </xdr:cNvPr>
          <xdr:cNvSpPr/>
        </xdr:nvSpPr>
        <xdr:spPr>
          <a:xfrm>
            <a:off x="432501" y="26647"/>
            <a:ext cx="287020" cy="186690"/>
          </a:xfrm>
          <a:custGeom>
            <a:avLst/>
            <a:gdLst/>
            <a:ahLst/>
            <a:cxnLst/>
            <a:rect l="0" t="0" r="0" b="0"/>
            <a:pathLst>
              <a:path w="287020" h="186690">
                <a:moveTo>
                  <a:pt x="149529" y="100431"/>
                </a:moveTo>
                <a:lnTo>
                  <a:pt x="138442" y="57797"/>
                </a:lnTo>
                <a:lnTo>
                  <a:pt x="105689" y="35331"/>
                </a:lnTo>
                <a:lnTo>
                  <a:pt x="72682" y="31076"/>
                </a:lnTo>
                <a:lnTo>
                  <a:pt x="63665" y="31356"/>
                </a:lnTo>
                <a:lnTo>
                  <a:pt x="20205" y="41160"/>
                </a:lnTo>
                <a:lnTo>
                  <a:pt x="6375" y="48552"/>
                </a:lnTo>
                <a:lnTo>
                  <a:pt x="24130" y="84340"/>
                </a:lnTo>
                <a:lnTo>
                  <a:pt x="29311" y="80276"/>
                </a:lnTo>
                <a:lnTo>
                  <a:pt x="35598" y="77076"/>
                </a:lnTo>
                <a:lnTo>
                  <a:pt x="50393" y="72453"/>
                </a:lnTo>
                <a:lnTo>
                  <a:pt x="57696" y="71297"/>
                </a:lnTo>
                <a:lnTo>
                  <a:pt x="64909" y="71297"/>
                </a:lnTo>
                <a:lnTo>
                  <a:pt x="78346" y="72783"/>
                </a:lnTo>
                <a:lnTo>
                  <a:pt x="88138" y="77254"/>
                </a:lnTo>
                <a:lnTo>
                  <a:pt x="94297" y="84721"/>
                </a:lnTo>
                <a:lnTo>
                  <a:pt x="96824" y="95161"/>
                </a:lnTo>
                <a:lnTo>
                  <a:pt x="96824" y="122618"/>
                </a:lnTo>
                <a:lnTo>
                  <a:pt x="96824" y="135661"/>
                </a:lnTo>
                <a:lnTo>
                  <a:pt x="94780" y="141401"/>
                </a:lnTo>
                <a:lnTo>
                  <a:pt x="91452" y="145745"/>
                </a:lnTo>
                <a:lnTo>
                  <a:pt x="82207" y="151663"/>
                </a:lnTo>
                <a:lnTo>
                  <a:pt x="76847" y="153136"/>
                </a:lnTo>
                <a:lnTo>
                  <a:pt x="64630" y="153136"/>
                </a:lnTo>
                <a:lnTo>
                  <a:pt x="59829" y="151752"/>
                </a:lnTo>
                <a:lnTo>
                  <a:pt x="52793" y="146202"/>
                </a:lnTo>
                <a:lnTo>
                  <a:pt x="51041" y="142506"/>
                </a:lnTo>
                <a:lnTo>
                  <a:pt x="51041" y="137883"/>
                </a:lnTo>
                <a:lnTo>
                  <a:pt x="52476" y="131203"/>
                </a:lnTo>
                <a:lnTo>
                  <a:pt x="56794" y="126428"/>
                </a:lnTo>
                <a:lnTo>
                  <a:pt x="63995" y="123571"/>
                </a:lnTo>
                <a:lnTo>
                  <a:pt x="74066" y="122618"/>
                </a:lnTo>
                <a:lnTo>
                  <a:pt x="96824" y="122618"/>
                </a:lnTo>
                <a:lnTo>
                  <a:pt x="96824" y="95161"/>
                </a:lnTo>
                <a:lnTo>
                  <a:pt x="66852" y="95161"/>
                </a:lnTo>
                <a:lnTo>
                  <a:pt x="50901" y="95897"/>
                </a:lnTo>
                <a:lnTo>
                  <a:pt x="9207" y="113436"/>
                </a:lnTo>
                <a:lnTo>
                  <a:pt x="0" y="140093"/>
                </a:lnTo>
                <a:lnTo>
                  <a:pt x="0" y="148971"/>
                </a:lnTo>
                <a:lnTo>
                  <a:pt x="25793" y="180327"/>
                </a:lnTo>
                <a:lnTo>
                  <a:pt x="56032" y="186423"/>
                </a:lnTo>
                <a:lnTo>
                  <a:pt x="71183" y="185051"/>
                </a:lnTo>
                <a:lnTo>
                  <a:pt x="83629" y="180949"/>
                </a:lnTo>
                <a:lnTo>
                  <a:pt x="93383" y="174104"/>
                </a:lnTo>
                <a:lnTo>
                  <a:pt x="100418" y="164515"/>
                </a:lnTo>
                <a:lnTo>
                  <a:pt x="100418" y="183934"/>
                </a:lnTo>
                <a:lnTo>
                  <a:pt x="149529" y="183934"/>
                </a:lnTo>
                <a:lnTo>
                  <a:pt x="149529" y="164515"/>
                </a:lnTo>
                <a:lnTo>
                  <a:pt x="149529" y="153136"/>
                </a:lnTo>
                <a:lnTo>
                  <a:pt x="149529" y="122618"/>
                </a:lnTo>
                <a:lnTo>
                  <a:pt x="149529" y="100431"/>
                </a:lnTo>
                <a:close/>
              </a:path>
              <a:path w="287020" h="186690">
                <a:moveTo>
                  <a:pt x="286575" y="177825"/>
                </a:moveTo>
                <a:lnTo>
                  <a:pt x="273532" y="140931"/>
                </a:lnTo>
                <a:lnTo>
                  <a:pt x="268909" y="144081"/>
                </a:lnTo>
                <a:lnTo>
                  <a:pt x="263550" y="145643"/>
                </a:lnTo>
                <a:lnTo>
                  <a:pt x="252628" y="145643"/>
                </a:lnTo>
                <a:lnTo>
                  <a:pt x="248793" y="144119"/>
                </a:lnTo>
                <a:lnTo>
                  <a:pt x="243065" y="138010"/>
                </a:lnTo>
                <a:lnTo>
                  <a:pt x="241630" y="133807"/>
                </a:lnTo>
                <a:lnTo>
                  <a:pt x="241630" y="78511"/>
                </a:lnTo>
                <a:lnTo>
                  <a:pt x="276034" y="78511"/>
                </a:lnTo>
                <a:lnTo>
                  <a:pt x="276034" y="39116"/>
                </a:lnTo>
                <a:lnTo>
                  <a:pt x="241630" y="39116"/>
                </a:lnTo>
                <a:lnTo>
                  <a:pt x="241630" y="0"/>
                </a:lnTo>
                <a:lnTo>
                  <a:pt x="188925" y="0"/>
                </a:lnTo>
                <a:lnTo>
                  <a:pt x="188925" y="39116"/>
                </a:lnTo>
                <a:lnTo>
                  <a:pt x="167005" y="39116"/>
                </a:lnTo>
                <a:lnTo>
                  <a:pt x="167005" y="78511"/>
                </a:lnTo>
                <a:lnTo>
                  <a:pt x="188925" y="78511"/>
                </a:lnTo>
                <a:lnTo>
                  <a:pt x="188925" y="128993"/>
                </a:lnTo>
                <a:lnTo>
                  <a:pt x="189915" y="142405"/>
                </a:lnTo>
                <a:lnTo>
                  <a:pt x="213487" y="178308"/>
                </a:lnTo>
                <a:lnTo>
                  <a:pt x="249948" y="186423"/>
                </a:lnTo>
                <a:lnTo>
                  <a:pt x="257175" y="186423"/>
                </a:lnTo>
                <a:lnTo>
                  <a:pt x="263969" y="185686"/>
                </a:lnTo>
                <a:lnTo>
                  <a:pt x="276720" y="182727"/>
                </a:lnTo>
                <a:lnTo>
                  <a:pt x="282143" y="180594"/>
                </a:lnTo>
                <a:lnTo>
                  <a:pt x="286575" y="177825"/>
                </a:lnTo>
                <a:close/>
              </a:path>
            </a:pathLst>
          </a:custGeom>
          <a:solidFill>
            <a:srgbClr val="FFFFFF"/>
          </a:solidFill>
        </xdr:spPr>
      </xdr:sp>
    </xdr:grpSp>
    <xdr:clientData/>
  </xdr:oneCellAnchor>
  <xdr:oneCellAnchor>
    <xdr:from>
      <xdr:col>12</xdr:col>
      <xdr:colOff>2847</xdr:colOff>
      <xdr:row>19</xdr:row>
      <xdr:rowOff>182119</xdr:rowOff>
    </xdr:from>
    <xdr:ext cx="1067435" cy="127000"/>
    <xdr:grpSp>
      <xdr:nvGrpSpPr>
        <xdr:cNvPr id="5" name="Group 5">
          <a:extLst>
            <a:ext uri="{FF2B5EF4-FFF2-40B4-BE49-F238E27FC236}">
              <a16:creationId xmlns:a16="http://schemas.microsoft.com/office/drawing/2014/main" id="{F9A1B001-5BD2-4A06-8E5F-EABCB4E2CAAA}"/>
            </a:ext>
          </a:extLst>
        </xdr:cNvPr>
        <xdr:cNvGrpSpPr/>
      </xdr:nvGrpSpPr>
      <xdr:grpSpPr>
        <a:xfrm>
          <a:off x="12051972" y="7630669"/>
          <a:ext cx="1067435" cy="127000"/>
          <a:chOff x="0" y="0"/>
          <a:chExt cx="1067435" cy="12700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D8751FA1-4C3D-4054-9483-D621396CC4D6}"/>
              </a:ext>
            </a:extLst>
          </xdr:cNvPr>
          <xdr:cNvSpPr/>
        </xdr:nvSpPr>
        <xdr:spPr>
          <a:xfrm>
            <a:off x="0" y="0"/>
            <a:ext cx="252095" cy="127000"/>
          </a:xfrm>
          <a:custGeom>
            <a:avLst/>
            <a:gdLst/>
            <a:ahLst/>
            <a:cxnLst/>
            <a:rect l="0" t="0" r="0" b="0"/>
            <a:pathLst>
              <a:path w="252095" h="127000">
                <a:moveTo>
                  <a:pt x="0" y="126999"/>
                </a:moveTo>
                <a:lnTo>
                  <a:pt x="252006" y="126999"/>
                </a:lnTo>
                <a:lnTo>
                  <a:pt x="252006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DEDC00">
              <a:alpha val="50000"/>
            </a:srgbClr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ED557324-2185-403C-8876-6AAF8893C28C}"/>
              </a:ext>
            </a:extLst>
          </xdr:cNvPr>
          <xdr:cNvSpPr/>
        </xdr:nvSpPr>
        <xdr:spPr>
          <a:xfrm>
            <a:off x="293759" y="0"/>
            <a:ext cx="216535" cy="127000"/>
          </a:xfrm>
          <a:custGeom>
            <a:avLst/>
            <a:gdLst/>
            <a:ahLst/>
            <a:cxnLst/>
            <a:rect l="0" t="0" r="0" b="0"/>
            <a:pathLst>
              <a:path w="216535" h="127000">
                <a:moveTo>
                  <a:pt x="0" y="126999"/>
                </a:moveTo>
                <a:lnTo>
                  <a:pt x="216001" y="126999"/>
                </a:lnTo>
                <a:lnTo>
                  <a:pt x="216001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95C11F">
              <a:alpha val="50000"/>
            </a:srgbClr>
          </a:solidFill>
        </xdr:spPr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B29071AB-BCA4-4A28-82C3-F84473F33A54}"/>
              </a:ext>
            </a:extLst>
          </xdr:cNvPr>
          <xdr:cNvSpPr/>
        </xdr:nvSpPr>
        <xdr:spPr>
          <a:xfrm>
            <a:off x="551520" y="0"/>
            <a:ext cx="180340" cy="127000"/>
          </a:xfrm>
          <a:custGeom>
            <a:avLst/>
            <a:gdLst/>
            <a:ahLst/>
            <a:cxnLst/>
            <a:rect l="0" t="0" r="0" b="0"/>
            <a:pathLst>
              <a:path w="180340" h="127000">
                <a:moveTo>
                  <a:pt x="0" y="126999"/>
                </a:moveTo>
                <a:lnTo>
                  <a:pt x="179997" y="126999"/>
                </a:lnTo>
                <a:lnTo>
                  <a:pt x="179997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3AAA35">
              <a:alpha val="50000"/>
            </a:srgbClr>
          </a:solidFill>
        </xdr:spPr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F084090-8D5A-45C6-BDE7-D6762DE8ACDD}"/>
              </a:ext>
            </a:extLst>
          </xdr:cNvPr>
          <xdr:cNvSpPr/>
        </xdr:nvSpPr>
        <xdr:spPr>
          <a:xfrm>
            <a:off x="773280" y="0"/>
            <a:ext cx="144145" cy="127000"/>
          </a:xfrm>
          <a:custGeom>
            <a:avLst/>
            <a:gdLst/>
            <a:ahLst/>
            <a:cxnLst/>
            <a:rect l="0" t="0" r="0" b="0"/>
            <a:pathLst>
              <a:path w="144145" h="127000">
                <a:moveTo>
                  <a:pt x="0" y="126999"/>
                </a:moveTo>
                <a:lnTo>
                  <a:pt x="144005" y="126999"/>
                </a:lnTo>
                <a:lnTo>
                  <a:pt x="144005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283583">
              <a:alpha val="50000"/>
            </a:srgbClr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08861654-0D94-4F51-9D57-0E1F11C49D78}"/>
              </a:ext>
            </a:extLst>
          </xdr:cNvPr>
          <xdr:cNvSpPr/>
        </xdr:nvSpPr>
        <xdr:spPr>
          <a:xfrm>
            <a:off x="959040" y="0"/>
            <a:ext cx="108585" cy="127000"/>
          </a:xfrm>
          <a:custGeom>
            <a:avLst/>
            <a:gdLst/>
            <a:ahLst/>
            <a:cxnLst/>
            <a:rect l="0" t="0" r="0" b="0"/>
            <a:pathLst>
              <a:path w="108585" h="127000">
                <a:moveTo>
                  <a:pt x="0" y="126999"/>
                </a:moveTo>
                <a:lnTo>
                  <a:pt x="108000" y="126999"/>
                </a:lnTo>
                <a:lnTo>
                  <a:pt x="108000" y="0"/>
                </a:lnTo>
                <a:lnTo>
                  <a:pt x="0" y="0"/>
                </a:lnTo>
                <a:lnTo>
                  <a:pt x="0" y="126999"/>
                </a:lnTo>
                <a:close/>
              </a:path>
            </a:pathLst>
          </a:custGeom>
          <a:solidFill>
            <a:srgbClr val="1D71B8">
              <a:alpha val="50000"/>
            </a:srgbClr>
          </a:solidFill>
        </xdr:spPr>
      </xdr:sp>
    </xdr:grpSp>
    <xdr:clientData/>
  </xdr:oneCellAnchor>
  <xdr:oneCellAnchor>
    <xdr:from>
      <xdr:col>0</xdr:col>
      <xdr:colOff>90002</xdr:colOff>
      <xdr:row>0</xdr:row>
      <xdr:rowOff>0</xdr:rowOff>
    </xdr:from>
    <xdr:ext cx="516255" cy="544195"/>
    <xdr:grpSp>
      <xdr:nvGrpSpPr>
        <xdr:cNvPr id="11" name="Group 11">
          <a:extLst>
            <a:ext uri="{FF2B5EF4-FFF2-40B4-BE49-F238E27FC236}">
              <a16:creationId xmlns:a16="http://schemas.microsoft.com/office/drawing/2014/main" id="{43765C1D-1912-4F25-B925-DEB418BDF1F8}"/>
            </a:ext>
          </a:extLst>
        </xdr:cNvPr>
        <xdr:cNvGrpSpPr/>
      </xdr:nvGrpSpPr>
      <xdr:grpSpPr>
        <a:xfrm>
          <a:off x="90002" y="0"/>
          <a:ext cx="516255" cy="544195"/>
          <a:chOff x="0" y="0"/>
          <a:chExt cx="516255" cy="544195"/>
        </a:xfrm>
      </xdr:grpSpPr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B2831DC7-5A26-408E-AF21-4358000F7168}"/>
              </a:ext>
            </a:extLst>
          </xdr:cNvPr>
          <xdr:cNvSpPr/>
        </xdr:nvSpPr>
        <xdr:spPr>
          <a:xfrm>
            <a:off x="0" y="0"/>
            <a:ext cx="516255" cy="259079"/>
          </a:xfrm>
          <a:custGeom>
            <a:avLst/>
            <a:gdLst/>
            <a:ahLst/>
            <a:cxnLst/>
            <a:rect l="0" t="0" r="0" b="0"/>
            <a:pathLst>
              <a:path w="516255" h="259079">
                <a:moveTo>
                  <a:pt x="515370" y="0"/>
                </a:moveTo>
                <a:lnTo>
                  <a:pt x="676" y="0"/>
                </a:lnTo>
                <a:lnTo>
                  <a:pt x="0" y="3440"/>
                </a:lnTo>
                <a:lnTo>
                  <a:pt x="21193" y="54089"/>
                </a:lnTo>
                <a:lnTo>
                  <a:pt x="206854" y="237896"/>
                </a:lnTo>
                <a:lnTo>
                  <a:pt x="258022" y="258870"/>
                </a:lnTo>
                <a:lnTo>
                  <a:pt x="285253" y="253626"/>
                </a:lnTo>
                <a:lnTo>
                  <a:pt x="309191" y="237896"/>
                </a:lnTo>
                <a:lnTo>
                  <a:pt x="494852" y="54089"/>
                </a:lnTo>
                <a:lnTo>
                  <a:pt x="510747" y="30391"/>
                </a:lnTo>
                <a:lnTo>
                  <a:pt x="516045" y="3435"/>
                </a:lnTo>
                <a:lnTo>
                  <a:pt x="515370" y="0"/>
                </a:lnTo>
                <a:close/>
              </a:path>
            </a:pathLst>
          </a:custGeom>
          <a:solidFill>
            <a:srgbClr val="4B5A60"/>
          </a:solidFill>
        </xdr:spPr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801BBE74-BE2A-49A2-9A69-7399A0911D76}"/>
              </a:ext>
            </a:extLst>
          </xdr:cNvPr>
          <xdr:cNvSpPr/>
        </xdr:nvSpPr>
        <xdr:spPr>
          <a:xfrm>
            <a:off x="6101" y="288543"/>
            <a:ext cx="504190" cy="255904"/>
          </a:xfrm>
          <a:custGeom>
            <a:avLst/>
            <a:gdLst/>
            <a:ahLst/>
            <a:cxnLst/>
            <a:rect l="0" t="0" r="0" b="0"/>
            <a:pathLst>
              <a:path w="504190" h="255904">
                <a:moveTo>
                  <a:pt x="467925" y="0"/>
                </a:moveTo>
                <a:lnTo>
                  <a:pt x="35921" y="0"/>
                </a:lnTo>
                <a:lnTo>
                  <a:pt x="11918" y="3981"/>
                </a:lnTo>
                <a:lnTo>
                  <a:pt x="0" y="14838"/>
                </a:lnTo>
                <a:lnTo>
                  <a:pt x="835" y="30941"/>
                </a:lnTo>
                <a:lnTo>
                  <a:pt x="15093" y="50660"/>
                </a:lnTo>
                <a:lnTo>
                  <a:pt x="200755" y="234454"/>
                </a:lnTo>
                <a:lnTo>
                  <a:pt x="224692" y="250192"/>
                </a:lnTo>
                <a:lnTo>
                  <a:pt x="251923" y="255438"/>
                </a:lnTo>
                <a:lnTo>
                  <a:pt x="279154" y="250192"/>
                </a:lnTo>
                <a:lnTo>
                  <a:pt x="303091" y="234454"/>
                </a:lnTo>
                <a:lnTo>
                  <a:pt x="488753" y="50660"/>
                </a:lnTo>
                <a:lnTo>
                  <a:pt x="503011" y="30941"/>
                </a:lnTo>
                <a:lnTo>
                  <a:pt x="503847" y="14838"/>
                </a:lnTo>
                <a:lnTo>
                  <a:pt x="491928" y="3981"/>
                </a:lnTo>
                <a:lnTo>
                  <a:pt x="467925" y="0"/>
                </a:lnTo>
                <a:close/>
              </a:path>
            </a:pathLst>
          </a:custGeom>
          <a:solidFill>
            <a:srgbClr val="DEDC00"/>
          </a:solidFill>
        </xdr:spPr>
      </xdr:sp>
    </xdr:grpSp>
    <xdr:clientData/>
  </xdr:oneCellAnchor>
  <xdr:oneCellAnchor>
    <xdr:from>
      <xdr:col>12</xdr:col>
      <xdr:colOff>3408438</xdr:colOff>
      <xdr:row>0</xdr:row>
      <xdr:rowOff>0</xdr:rowOff>
    </xdr:from>
    <xdr:ext cx="304800" cy="159385"/>
    <xdr:sp macro="" textlink="">
      <xdr:nvSpPr>
        <xdr:cNvPr id="14" name="Shape 15">
          <a:extLst>
            <a:ext uri="{FF2B5EF4-FFF2-40B4-BE49-F238E27FC236}">
              <a16:creationId xmlns:a16="http://schemas.microsoft.com/office/drawing/2014/main" id="{D3C0E025-40FA-4F0B-B9AF-51EDF7878CBA}"/>
            </a:ext>
          </a:extLst>
        </xdr:cNvPr>
        <xdr:cNvSpPr/>
      </xdr:nvSpPr>
      <xdr:spPr>
        <a:xfrm>
          <a:off x="12788658" y="0"/>
          <a:ext cx="304800" cy="159385"/>
        </a:xfrm>
        <a:custGeom>
          <a:avLst/>
          <a:gdLst/>
          <a:ahLst/>
          <a:cxnLst/>
          <a:rect l="0" t="0" r="0" b="0"/>
          <a:pathLst>
            <a:path w="304800" h="159385">
              <a:moveTo>
                <a:pt x="304330" y="0"/>
              </a:moveTo>
              <a:lnTo>
                <a:pt x="0" y="0"/>
              </a:lnTo>
              <a:lnTo>
                <a:pt x="9636" y="11755"/>
              </a:lnTo>
              <a:lnTo>
                <a:pt x="41991" y="49601"/>
              </a:lnTo>
              <a:lnTo>
                <a:pt x="75138" y="86791"/>
              </a:lnTo>
              <a:lnTo>
                <a:pt x="109068" y="123309"/>
              </a:lnTo>
              <a:lnTo>
                <a:pt x="143773" y="159142"/>
              </a:lnTo>
              <a:lnTo>
                <a:pt x="304330" y="0"/>
              </a:lnTo>
              <a:close/>
            </a:path>
          </a:pathLst>
        </a:custGeom>
        <a:solidFill>
          <a:srgbClr val="95C11F">
            <a:alpha val="9999"/>
          </a:srgbClr>
        </a:solidFill>
      </xdr:spPr>
    </xdr:sp>
    <xdr:clientData/>
  </xdr:oneCellAnchor>
  <xdr:twoCellAnchor>
    <xdr:from>
      <xdr:col>11</xdr:col>
      <xdr:colOff>71435</xdr:colOff>
      <xdr:row>6</xdr:row>
      <xdr:rowOff>83342</xdr:rowOff>
    </xdr:from>
    <xdr:to>
      <xdr:col>12</xdr:col>
      <xdr:colOff>690560</xdr:colOff>
      <xdr:row>6</xdr:row>
      <xdr:rowOff>207165</xdr:rowOff>
    </xdr:to>
    <xdr:sp macro="" textlink="">
      <xdr:nvSpPr>
        <xdr:cNvPr id="15" name="Triangle isocèle 14">
          <a:extLst>
            <a:ext uri="{FF2B5EF4-FFF2-40B4-BE49-F238E27FC236}">
              <a16:creationId xmlns:a16="http://schemas.microsoft.com/office/drawing/2014/main" id="{EB994A4A-CC9B-4181-B85B-7866ED1F7167}"/>
            </a:ext>
          </a:extLst>
        </xdr:cNvPr>
        <xdr:cNvSpPr/>
      </xdr:nvSpPr>
      <xdr:spPr>
        <a:xfrm rot="10800000">
          <a:off x="10747055" y="2445542"/>
          <a:ext cx="1990725" cy="123823"/>
        </a:xfrm>
        <a:prstGeom prst="triangle">
          <a:avLst/>
        </a:prstGeom>
        <a:solidFill>
          <a:schemeClr val="tx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785813</xdr:colOff>
      <xdr:row>0</xdr:row>
      <xdr:rowOff>666750</xdr:rowOff>
    </xdr:from>
    <xdr:to>
      <xdr:col>14</xdr:col>
      <xdr:colOff>14286</xdr:colOff>
      <xdr:row>3</xdr:row>
      <xdr:rowOff>0</xdr:rowOff>
    </xdr:to>
    <xdr:sp macro="" textlink="">
      <xdr:nvSpPr>
        <xdr:cNvPr id="16" name="Rectangle : carré corné 15">
          <a:extLst>
            <a:ext uri="{FF2B5EF4-FFF2-40B4-BE49-F238E27FC236}">
              <a16:creationId xmlns:a16="http://schemas.microsoft.com/office/drawing/2014/main" id="{AC277995-BC09-4890-9AF1-4F95849E572F}"/>
            </a:ext>
          </a:extLst>
        </xdr:cNvPr>
        <xdr:cNvSpPr/>
      </xdr:nvSpPr>
      <xdr:spPr>
        <a:xfrm>
          <a:off x="11461433" y="666750"/>
          <a:ext cx="1910713" cy="834390"/>
        </a:xfrm>
        <a:prstGeom prst="foldedCorner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Exemple Professeur</a:t>
          </a:r>
        </a:p>
      </xdr:txBody>
    </xdr:sp>
    <xdr:clientData/>
  </xdr:twoCellAnchor>
  <xdr:twoCellAnchor>
    <xdr:from>
      <xdr:col>6</xdr:col>
      <xdr:colOff>47624</xdr:colOff>
      <xdr:row>6</xdr:row>
      <xdr:rowOff>59530</xdr:rowOff>
    </xdr:from>
    <xdr:to>
      <xdr:col>9</xdr:col>
      <xdr:colOff>9523</xdr:colOff>
      <xdr:row>6</xdr:row>
      <xdr:rowOff>226217</xdr:rowOff>
    </xdr:to>
    <xdr:sp macro="" textlink="">
      <xdr:nvSpPr>
        <xdr:cNvPr id="17" name="Triangle isocèle 16">
          <a:extLst>
            <a:ext uri="{FF2B5EF4-FFF2-40B4-BE49-F238E27FC236}">
              <a16:creationId xmlns:a16="http://schemas.microsoft.com/office/drawing/2014/main" id="{1922E932-E59C-411A-99A4-5AFC8AC2B933}"/>
            </a:ext>
          </a:extLst>
        </xdr:cNvPr>
        <xdr:cNvSpPr/>
      </xdr:nvSpPr>
      <xdr:spPr>
        <a:xfrm rot="10800000">
          <a:off x="7446644" y="2421730"/>
          <a:ext cx="1912619" cy="166687"/>
        </a:xfrm>
        <a:prstGeom prst="triangle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F8276-ADC4-4DE9-BD9E-E5F744CB4720}">
  <dimension ref="A1:O20"/>
  <sheetViews>
    <sheetView topLeftCell="A7" zoomScale="80" zoomScaleNormal="80" workbookViewId="0">
      <selection activeCell="P9" sqref="P9"/>
    </sheetView>
  </sheetViews>
  <sheetFormatPr baseColWidth="10" defaultColWidth="9.33203125" defaultRowHeight="13.2"/>
  <cols>
    <col min="1" max="1" width="10.6640625" customWidth="1"/>
    <col min="2" max="2" width="51.21875" customWidth="1"/>
    <col min="3" max="3" width="11.44140625" customWidth="1"/>
    <col min="4" max="4" width="18.21875" customWidth="1"/>
    <col min="5" max="5" width="6.6640625" customWidth="1"/>
    <col min="6" max="6" width="9.6640625" customWidth="1"/>
    <col min="7" max="7" width="7.44140625" customWidth="1"/>
    <col min="8" max="8" width="14" customWidth="1"/>
    <col min="9" max="9" width="7" customWidth="1"/>
    <col min="10" max="10" width="10.33203125" customWidth="1"/>
    <col min="11" max="11" width="9" customWidth="1"/>
    <col min="12" max="12" width="20" customWidth="1"/>
    <col min="13" max="13" width="10.77734375" customWidth="1"/>
    <col min="14" max="14" width="8.33203125" customWidth="1"/>
  </cols>
  <sheetData>
    <row r="1" spans="1:15" ht="53.25" customHeight="1" thickBot="1">
      <c r="A1" s="70" t="s">
        <v>0</v>
      </c>
      <c r="B1" s="72" t="s">
        <v>11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3"/>
      <c r="O1" s="54"/>
    </row>
    <row r="2" spans="1:15" ht="30.45" customHeight="1" thickTop="1" thickBot="1">
      <c r="A2" s="70"/>
      <c r="B2" s="74" t="s">
        <v>25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  <c r="N2" s="57"/>
      <c r="O2" s="54"/>
    </row>
    <row r="3" spans="1:15" ht="35.549999999999997" customHeight="1" thickTop="1" thickBot="1">
      <c r="A3" s="70"/>
      <c r="B3" s="74" t="s">
        <v>26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6"/>
      <c r="N3" s="7"/>
      <c r="O3" s="2"/>
    </row>
    <row r="4" spans="1:15" ht="25.05" customHeight="1" thickBot="1">
      <c r="A4" s="70"/>
      <c r="B4" s="19" t="s">
        <v>20</v>
      </c>
      <c r="C4" s="77"/>
      <c r="D4" s="78"/>
      <c r="E4" s="79"/>
      <c r="F4" s="20" t="s">
        <v>31</v>
      </c>
      <c r="G4" s="20"/>
      <c r="H4" s="20"/>
      <c r="I4" s="20"/>
      <c r="J4" s="80">
        <v>35</v>
      </c>
      <c r="K4" s="81"/>
      <c r="L4" s="20"/>
      <c r="M4" s="21"/>
      <c r="N4" s="2"/>
      <c r="O4" s="2"/>
    </row>
    <row r="5" spans="1:15" ht="25.05" customHeight="1" thickBot="1">
      <c r="A5" s="70"/>
      <c r="B5" s="19" t="s">
        <v>24</v>
      </c>
      <c r="C5" s="20"/>
      <c r="D5" s="77" t="s">
        <v>35</v>
      </c>
      <c r="E5" s="79"/>
      <c r="F5" s="20" t="s">
        <v>32</v>
      </c>
      <c r="G5" s="20"/>
      <c r="H5" s="82">
        <v>280</v>
      </c>
      <c r="I5" s="83"/>
      <c r="J5" s="20"/>
      <c r="M5" s="21"/>
      <c r="N5" s="2"/>
      <c r="O5" s="2"/>
    </row>
    <row r="6" spans="1:15" ht="18.75" customHeight="1">
      <c r="A6" s="70"/>
      <c r="B6" s="37" t="s">
        <v>47</v>
      </c>
      <c r="C6" s="55">
        <v>6.45</v>
      </c>
      <c r="G6" s="84" t="s">
        <v>21</v>
      </c>
      <c r="H6" s="85"/>
      <c r="I6" s="86"/>
      <c r="J6" s="2"/>
      <c r="K6" s="26"/>
      <c r="L6" s="87" t="s">
        <v>5</v>
      </c>
      <c r="M6" s="88"/>
      <c r="N6" s="2"/>
      <c r="O6" s="2"/>
    </row>
    <row r="7" spans="1:15" ht="18.75" customHeight="1" thickBot="1">
      <c r="A7" s="70"/>
      <c r="B7" s="38" t="s">
        <v>48</v>
      </c>
      <c r="C7" s="56">
        <v>6.37</v>
      </c>
      <c r="G7" s="46"/>
      <c r="H7" s="61"/>
      <c r="I7" s="62"/>
      <c r="J7" s="2"/>
      <c r="K7" s="27"/>
      <c r="L7" s="61"/>
      <c r="M7" s="63"/>
      <c r="N7" s="2"/>
      <c r="O7" s="2"/>
    </row>
    <row r="8" spans="1:15" ht="29.25" customHeight="1" thickBot="1">
      <c r="A8" s="70"/>
      <c r="B8" s="24" t="s">
        <v>6</v>
      </c>
      <c r="C8" s="36">
        <v>247</v>
      </c>
      <c r="D8" s="34" t="s">
        <v>17</v>
      </c>
      <c r="E8" s="35" t="s">
        <v>7</v>
      </c>
      <c r="F8" s="42">
        <f>C6</f>
        <v>6.45</v>
      </c>
      <c r="G8" s="47" t="s">
        <v>7</v>
      </c>
      <c r="H8" s="43">
        <f>SUM(J4)</f>
        <v>35</v>
      </c>
      <c r="I8" s="48" t="s">
        <v>22</v>
      </c>
      <c r="J8" s="39"/>
      <c r="K8" s="28"/>
      <c r="L8" s="22">
        <f>C8*F8*H8/35</f>
        <v>1593.15</v>
      </c>
      <c r="M8" s="10" t="s">
        <v>10</v>
      </c>
    </row>
    <row r="9" spans="1:15" ht="32.1" customHeight="1" thickBot="1">
      <c r="A9" s="70"/>
      <c r="B9" s="25" t="s">
        <v>8</v>
      </c>
      <c r="C9" s="11">
        <f>H5-C8</f>
        <v>33</v>
      </c>
      <c r="D9" s="12" t="s">
        <v>18</v>
      </c>
      <c r="E9" s="13" t="s">
        <v>7</v>
      </c>
      <c r="F9" s="41">
        <f>C7</f>
        <v>6.37</v>
      </c>
      <c r="G9" s="47" t="s">
        <v>7</v>
      </c>
      <c r="H9" s="43">
        <f>J4</f>
        <v>35</v>
      </c>
      <c r="I9" s="48" t="s">
        <v>22</v>
      </c>
      <c r="J9" s="39"/>
      <c r="K9" s="51" t="s">
        <v>8</v>
      </c>
      <c r="L9" s="22">
        <f>C9*F9*H9/35</f>
        <v>210.21</v>
      </c>
      <c r="M9" s="14" t="s">
        <v>9</v>
      </c>
    </row>
    <row r="10" spans="1:15" ht="32.1" customHeight="1" thickBot="1">
      <c r="A10" s="70"/>
      <c r="B10" s="17" t="s">
        <v>12</v>
      </c>
      <c r="C10" s="11"/>
      <c r="D10" s="15" t="s">
        <v>13</v>
      </c>
      <c r="E10" s="13" t="s">
        <v>7</v>
      </c>
      <c r="F10" s="41">
        <f>C7</f>
        <v>6.37</v>
      </c>
      <c r="G10" s="47" t="s">
        <v>7</v>
      </c>
      <c r="H10" s="43">
        <f t="shared" ref="H10:H13" si="0">SUM(J6)</f>
        <v>0</v>
      </c>
      <c r="I10" s="48" t="s">
        <v>22</v>
      </c>
      <c r="J10" s="39"/>
      <c r="K10" s="29" t="s">
        <v>8</v>
      </c>
      <c r="L10" s="22">
        <f>C10*F10*H10/35</f>
        <v>0</v>
      </c>
      <c r="M10" s="14" t="s">
        <v>9</v>
      </c>
    </row>
    <row r="11" spans="1:15" ht="32.1" customHeight="1" thickBot="1">
      <c r="A11" s="70"/>
      <c r="B11" s="17" t="s">
        <v>1</v>
      </c>
      <c r="C11" s="11"/>
      <c r="D11" s="15" t="s">
        <v>13</v>
      </c>
      <c r="E11" s="13" t="s">
        <v>7</v>
      </c>
      <c r="F11" s="41">
        <f>C7</f>
        <v>6.37</v>
      </c>
      <c r="G11" s="47" t="s">
        <v>7</v>
      </c>
      <c r="H11" s="43">
        <f t="shared" si="0"/>
        <v>0</v>
      </c>
      <c r="I11" s="48" t="s">
        <v>22</v>
      </c>
      <c r="J11" s="39"/>
      <c r="K11" s="29" t="s">
        <v>8</v>
      </c>
      <c r="L11" s="22">
        <f t="shared" ref="L11:L15" si="1">C11*F11*H11/35</f>
        <v>0</v>
      </c>
      <c r="M11" s="14" t="s">
        <v>9</v>
      </c>
    </row>
    <row r="12" spans="1:15" ht="32.1" customHeight="1" thickBot="1">
      <c r="A12" s="71"/>
      <c r="B12" s="17" t="s">
        <v>2</v>
      </c>
      <c r="C12" s="11">
        <v>12</v>
      </c>
      <c r="D12" s="15" t="s">
        <v>13</v>
      </c>
      <c r="E12" s="13" t="s">
        <v>7</v>
      </c>
      <c r="F12" s="41">
        <f>C6</f>
        <v>6.45</v>
      </c>
      <c r="G12" s="47" t="s">
        <v>7</v>
      </c>
      <c r="H12" s="43">
        <f>J4</f>
        <v>35</v>
      </c>
      <c r="I12" s="48" t="s">
        <v>22</v>
      </c>
      <c r="J12" s="39"/>
      <c r="K12" s="29" t="s">
        <v>8</v>
      </c>
      <c r="L12" s="22">
        <f t="shared" si="1"/>
        <v>77.400000000000006</v>
      </c>
      <c r="M12" s="14" t="s">
        <v>9</v>
      </c>
    </row>
    <row r="13" spans="1:15" ht="32.1" customHeight="1" thickBot="1">
      <c r="A13" s="8"/>
      <c r="B13" s="40" t="s">
        <v>29</v>
      </c>
      <c r="C13" s="11"/>
      <c r="D13" s="16" t="s">
        <v>16</v>
      </c>
      <c r="E13" s="13" t="s">
        <v>7</v>
      </c>
      <c r="F13" s="41">
        <f>C6</f>
        <v>6.45</v>
      </c>
      <c r="G13" s="47" t="s">
        <v>7</v>
      </c>
      <c r="H13" s="43">
        <f t="shared" si="0"/>
        <v>0</v>
      </c>
      <c r="I13" s="48" t="s">
        <v>22</v>
      </c>
      <c r="J13" s="39"/>
      <c r="K13" s="29" t="s">
        <v>8</v>
      </c>
      <c r="L13" s="22">
        <f t="shared" si="1"/>
        <v>0</v>
      </c>
      <c r="M13" s="14" t="s">
        <v>9</v>
      </c>
    </row>
    <row r="14" spans="1:15" ht="32.1" customHeight="1" thickBot="1">
      <c r="A14" s="8"/>
      <c r="B14" s="40" t="s">
        <v>27</v>
      </c>
      <c r="C14" s="11">
        <v>10</v>
      </c>
      <c r="D14" s="15" t="s">
        <v>13</v>
      </c>
      <c r="E14" s="13" t="s">
        <v>7</v>
      </c>
      <c r="F14" s="41">
        <f>C7</f>
        <v>6.37</v>
      </c>
      <c r="G14" s="47" t="s">
        <v>7</v>
      </c>
      <c r="H14" s="43">
        <f>J4</f>
        <v>35</v>
      </c>
      <c r="I14" s="48" t="s">
        <v>22</v>
      </c>
      <c r="J14" s="39"/>
      <c r="K14" s="29" t="s">
        <v>8</v>
      </c>
      <c r="L14" s="22">
        <f t="shared" si="1"/>
        <v>63.7</v>
      </c>
      <c r="M14" s="14" t="s">
        <v>9</v>
      </c>
    </row>
    <row r="15" spans="1:15" ht="32.1" customHeight="1" thickBot="1">
      <c r="A15" s="8"/>
      <c r="B15" s="17" t="s">
        <v>3</v>
      </c>
      <c r="C15" s="11">
        <v>8</v>
      </c>
      <c r="D15" s="15" t="s">
        <v>13</v>
      </c>
      <c r="E15" s="13" t="s">
        <v>7</v>
      </c>
      <c r="F15" s="41">
        <f>C7</f>
        <v>6.37</v>
      </c>
      <c r="G15" s="49" t="s">
        <v>7</v>
      </c>
      <c r="H15" s="43">
        <f>J4</f>
        <v>35</v>
      </c>
      <c r="I15" s="50" t="s">
        <v>22</v>
      </c>
      <c r="J15" s="39"/>
      <c r="K15" s="29" t="s">
        <v>8</v>
      </c>
      <c r="L15" s="22">
        <f t="shared" si="1"/>
        <v>50.96</v>
      </c>
      <c r="M15" s="14" t="s">
        <v>9</v>
      </c>
    </row>
    <row r="16" spans="1:15" ht="32.1" customHeight="1" thickBot="1">
      <c r="A16" s="9"/>
      <c r="B16" s="40" t="s">
        <v>28</v>
      </c>
      <c r="C16" s="11"/>
      <c r="D16" s="15" t="s">
        <v>15</v>
      </c>
      <c r="E16" s="13" t="s">
        <v>7</v>
      </c>
      <c r="F16" s="41">
        <f>C7</f>
        <v>6.37</v>
      </c>
      <c r="G16" s="45"/>
      <c r="H16" s="43"/>
      <c r="I16" s="44"/>
      <c r="J16" s="39"/>
      <c r="K16" s="52" t="s">
        <v>8</v>
      </c>
      <c r="L16" s="23">
        <f>IF(K4&lt;24,C16*F16,"")</f>
        <v>0</v>
      </c>
      <c r="M16" s="30"/>
    </row>
    <row r="17" spans="1:14" ht="31.5" customHeight="1" thickBot="1">
      <c r="A17" s="9"/>
      <c r="B17" s="40" t="s">
        <v>23</v>
      </c>
      <c r="C17" s="11"/>
      <c r="D17" s="15" t="s">
        <v>13</v>
      </c>
      <c r="E17" s="13" t="s">
        <v>7</v>
      </c>
      <c r="F17" s="41"/>
      <c r="G17" s="43" t="s">
        <v>34</v>
      </c>
      <c r="H17" s="43"/>
      <c r="I17" s="43"/>
      <c r="J17" s="39"/>
      <c r="K17" s="52" t="s">
        <v>8</v>
      </c>
      <c r="L17" s="23">
        <f>IF(F17="(V1) ou (V2) *","",C17*F17)</f>
        <v>0</v>
      </c>
      <c r="M17" s="30" t="s">
        <v>9</v>
      </c>
    </row>
    <row r="18" spans="1:14" ht="30" customHeight="1" thickBot="1">
      <c r="A18" s="9"/>
      <c r="B18" s="18" t="s">
        <v>14</v>
      </c>
      <c r="C18" s="64"/>
      <c r="D18" s="64"/>
      <c r="E18" s="64"/>
      <c r="F18" s="64"/>
      <c r="G18" s="65"/>
      <c r="H18" s="65"/>
      <c r="I18" s="65"/>
      <c r="J18" s="66"/>
      <c r="K18" s="31" t="s">
        <v>19</v>
      </c>
      <c r="L18" s="32">
        <f>SUM(L8:L17)</f>
        <v>1995.4200000000003</v>
      </c>
      <c r="M18" s="33" t="s">
        <v>9</v>
      </c>
    </row>
    <row r="19" spans="1:14" ht="40.049999999999997" customHeight="1" thickTop="1">
      <c r="A19" s="6"/>
      <c r="B19" s="3"/>
      <c r="C19" s="4"/>
      <c r="D19" s="4"/>
      <c r="E19" s="4"/>
      <c r="F19" s="4"/>
      <c r="G19" s="4"/>
      <c r="H19" s="4"/>
      <c r="I19" s="4"/>
      <c r="J19" s="67" t="s">
        <v>33</v>
      </c>
      <c r="K19" s="67"/>
      <c r="L19" s="67"/>
      <c r="M19" s="67"/>
      <c r="N19" s="5"/>
    </row>
    <row r="20" spans="1:14" ht="35.25" customHeight="1">
      <c r="A20" s="1" t="s">
        <v>4</v>
      </c>
      <c r="B20" s="68" t="s">
        <v>30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</row>
  </sheetData>
  <mergeCells count="15">
    <mergeCell ref="A1:A12"/>
    <mergeCell ref="B1:N1"/>
    <mergeCell ref="B2:M2"/>
    <mergeCell ref="B3:M3"/>
    <mergeCell ref="C4:E4"/>
    <mergeCell ref="J4:K4"/>
    <mergeCell ref="D5:E5"/>
    <mergeCell ref="H5:I5"/>
    <mergeCell ref="G6:I6"/>
    <mergeCell ref="L6:M6"/>
    <mergeCell ref="H7:I7"/>
    <mergeCell ref="L7:M7"/>
    <mergeCell ref="C18:J18"/>
    <mergeCell ref="J19:M19"/>
    <mergeCell ref="B20:N2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F8292-E3B3-4250-9108-E0CF3A513F44}">
  <dimension ref="A1:O20"/>
  <sheetViews>
    <sheetView topLeftCell="A7" zoomScale="80" zoomScaleNormal="80" workbookViewId="0">
      <selection activeCell="P11" sqref="P11"/>
    </sheetView>
  </sheetViews>
  <sheetFormatPr baseColWidth="10" defaultColWidth="9.33203125" defaultRowHeight="13.2"/>
  <cols>
    <col min="1" max="1" width="10.6640625" customWidth="1"/>
    <col min="2" max="2" width="51.21875" customWidth="1"/>
    <col min="3" max="3" width="11.44140625" customWidth="1"/>
    <col min="4" max="4" width="18.21875" customWidth="1"/>
    <col min="5" max="5" width="6.6640625" customWidth="1"/>
    <col min="6" max="6" width="9.6640625" customWidth="1"/>
    <col min="7" max="7" width="7.44140625" customWidth="1"/>
    <col min="8" max="8" width="14" customWidth="1"/>
    <col min="9" max="9" width="7" customWidth="1"/>
    <col min="10" max="10" width="10.33203125" customWidth="1"/>
    <col min="11" max="11" width="9" customWidth="1"/>
    <col min="12" max="12" width="20" customWidth="1"/>
    <col min="13" max="13" width="10.77734375" customWidth="1"/>
    <col min="14" max="14" width="8.33203125" customWidth="1"/>
  </cols>
  <sheetData>
    <row r="1" spans="1:15" ht="53.25" customHeight="1" thickBot="1">
      <c r="A1" s="70" t="s">
        <v>0</v>
      </c>
      <c r="B1" s="72" t="s">
        <v>11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3"/>
      <c r="O1" s="54"/>
    </row>
    <row r="2" spans="1:15" ht="30.45" customHeight="1" thickTop="1" thickBot="1">
      <c r="A2" s="70"/>
      <c r="B2" s="74" t="s">
        <v>25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  <c r="N2" s="53"/>
      <c r="O2" s="54"/>
    </row>
    <row r="3" spans="1:15" ht="35.549999999999997" customHeight="1" thickTop="1" thickBot="1">
      <c r="A3" s="70"/>
      <c r="B3" s="74" t="s">
        <v>26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6"/>
      <c r="N3" s="7"/>
      <c r="O3" s="2"/>
    </row>
    <row r="4" spans="1:15" ht="25.05" customHeight="1" thickBot="1">
      <c r="A4" s="70"/>
      <c r="B4" s="19" t="s">
        <v>20</v>
      </c>
      <c r="C4" s="77"/>
      <c r="D4" s="78"/>
      <c r="E4" s="79"/>
      <c r="F4" s="20" t="s">
        <v>31</v>
      </c>
      <c r="G4" s="20"/>
      <c r="H4" s="20"/>
      <c r="I4" s="20"/>
      <c r="J4" s="80">
        <v>20</v>
      </c>
      <c r="K4" s="81"/>
      <c r="L4" s="20"/>
      <c r="M4" s="21"/>
      <c r="N4" s="2"/>
      <c r="O4" s="2"/>
    </row>
    <row r="5" spans="1:15" ht="25.05" customHeight="1" thickBot="1">
      <c r="A5" s="70"/>
      <c r="B5" s="19" t="s">
        <v>24</v>
      </c>
      <c r="C5" s="20"/>
      <c r="D5" s="77" t="s">
        <v>35</v>
      </c>
      <c r="E5" s="79"/>
      <c r="F5" s="20" t="s">
        <v>32</v>
      </c>
      <c r="G5" s="20"/>
      <c r="H5" s="82">
        <v>280</v>
      </c>
      <c r="I5" s="83"/>
      <c r="J5" s="20"/>
      <c r="M5" s="21"/>
      <c r="N5" s="2"/>
      <c r="O5" s="2"/>
    </row>
    <row r="6" spans="1:15" ht="18.75" customHeight="1">
      <c r="A6" s="70"/>
      <c r="B6" s="37" t="s">
        <v>47</v>
      </c>
      <c r="C6" s="55">
        <v>6.45</v>
      </c>
      <c r="G6" s="84" t="s">
        <v>21</v>
      </c>
      <c r="H6" s="85"/>
      <c r="I6" s="86"/>
      <c r="J6" s="2"/>
      <c r="K6" s="26"/>
      <c r="L6" s="87" t="s">
        <v>5</v>
      </c>
      <c r="M6" s="88"/>
      <c r="N6" s="2"/>
      <c r="O6" s="2"/>
    </row>
    <row r="7" spans="1:15" ht="18.75" customHeight="1" thickBot="1">
      <c r="A7" s="70"/>
      <c r="B7" s="38" t="s">
        <v>48</v>
      </c>
      <c r="C7" s="56">
        <v>6.37</v>
      </c>
      <c r="G7" s="46"/>
      <c r="H7" s="61"/>
      <c r="I7" s="62"/>
      <c r="J7" s="2"/>
      <c r="K7" s="27"/>
      <c r="L7" s="61"/>
      <c r="M7" s="63"/>
      <c r="N7" s="2"/>
      <c r="O7" s="2"/>
    </row>
    <row r="8" spans="1:15" ht="29.25" customHeight="1" thickBot="1">
      <c r="A8" s="70"/>
      <c r="B8" s="24" t="s">
        <v>6</v>
      </c>
      <c r="C8" s="36">
        <v>247</v>
      </c>
      <c r="D8" s="34" t="s">
        <v>17</v>
      </c>
      <c r="E8" s="35" t="s">
        <v>7</v>
      </c>
      <c r="F8" s="42">
        <f>C6</f>
        <v>6.45</v>
      </c>
      <c r="G8" s="47" t="s">
        <v>7</v>
      </c>
      <c r="H8" s="43">
        <f>SUM(J4)</f>
        <v>20</v>
      </c>
      <c r="I8" s="48" t="s">
        <v>22</v>
      </c>
      <c r="J8" s="39"/>
      <c r="K8" s="28"/>
      <c r="L8" s="22">
        <f>C8*F8*H8/35</f>
        <v>910.37142857142862</v>
      </c>
      <c r="M8" s="10" t="s">
        <v>10</v>
      </c>
    </row>
    <row r="9" spans="1:15" ht="32.1" customHeight="1" thickBot="1">
      <c r="A9" s="70"/>
      <c r="B9" s="25" t="s">
        <v>8</v>
      </c>
      <c r="C9" s="11">
        <f>H5-C8</f>
        <v>33</v>
      </c>
      <c r="D9" s="12" t="s">
        <v>18</v>
      </c>
      <c r="E9" s="13" t="s">
        <v>7</v>
      </c>
      <c r="F9" s="41">
        <f>C7</f>
        <v>6.37</v>
      </c>
      <c r="G9" s="47" t="s">
        <v>7</v>
      </c>
      <c r="H9" s="43">
        <f>J4</f>
        <v>20</v>
      </c>
      <c r="I9" s="48" t="s">
        <v>22</v>
      </c>
      <c r="J9" s="39"/>
      <c r="K9" s="51" t="s">
        <v>8</v>
      </c>
      <c r="L9" s="22">
        <f>C9*F9*H9/35</f>
        <v>120.11999999999999</v>
      </c>
      <c r="M9" s="14" t="s">
        <v>9</v>
      </c>
    </row>
    <row r="10" spans="1:15" ht="32.1" customHeight="1" thickBot="1">
      <c r="A10" s="70"/>
      <c r="B10" s="17" t="s">
        <v>12</v>
      </c>
      <c r="C10" s="11"/>
      <c r="D10" s="15" t="s">
        <v>13</v>
      </c>
      <c r="E10" s="13" t="s">
        <v>7</v>
      </c>
      <c r="F10" s="41">
        <f>C7</f>
        <v>6.37</v>
      </c>
      <c r="G10" s="47" t="s">
        <v>7</v>
      </c>
      <c r="H10" s="43">
        <f t="shared" ref="H10:H13" si="0">SUM(J6)</f>
        <v>0</v>
      </c>
      <c r="I10" s="48" t="s">
        <v>22</v>
      </c>
      <c r="J10" s="39"/>
      <c r="K10" s="29" t="s">
        <v>8</v>
      </c>
      <c r="L10" s="22">
        <f>C10*F10*H10/35</f>
        <v>0</v>
      </c>
      <c r="M10" s="14" t="s">
        <v>9</v>
      </c>
    </row>
    <row r="11" spans="1:15" ht="32.1" customHeight="1" thickBot="1">
      <c r="A11" s="70"/>
      <c r="B11" s="17" t="s">
        <v>1</v>
      </c>
      <c r="C11" s="11">
        <v>5</v>
      </c>
      <c r="D11" s="15" t="s">
        <v>13</v>
      </c>
      <c r="E11" s="13" t="s">
        <v>7</v>
      </c>
      <c r="F11" s="41">
        <f>C7</f>
        <v>6.37</v>
      </c>
      <c r="G11" s="47" t="s">
        <v>7</v>
      </c>
      <c r="H11" s="43">
        <f>J4</f>
        <v>20</v>
      </c>
      <c r="I11" s="48" t="s">
        <v>22</v>
      </c>
      <c r="J11" s="39"/>
      <c r="K11" s="29" t="s">
        <v>8</v>
      </c>
      <c r="L11" s="22">
        <f t="shared" ref="L11:L15" si="1">C11*F11*H11/35</f>
        <v>18.2</v>
      </c>
      <c r="M11" s="14" t="s">
        <v>9</v>
      </c>
    </row>
    <row r="12" spans="1:15" ht="32.1" customHeight="1" thickBot="1">
      <c r="A12" s="71"/>
      <c r="B12" s="17" t="s">
        <v>2</v>
      </c>
      <c r="C12" s="11">
        <v>12</v>
      </c>
      <c r="D12" s="15" t="s">
        <v>13</v>
      </c>
      <c r="E12" s="13" t="s">
        <v>7</v>
      </c>
      <c r="F12" s="41">
        <f>C6</f>
        <v>6.45</v>
      </c>
      <c r="G12" s="47" t="s">
        <v>7</v>
      </c>
      <c r="H12" s="43">
        <f>J4</f>
        <v>20</v>
      </c>
      <c r="I12" s="48" t="s">
        <v>22</v>
      </c>
      <c r="J12" s="39"/>
      <c r="K12" s="29" t="s">
        <v>8</v>
      </c>
      <c r="L12" s="22">
        <f t="shared" si="1"/>
        <v>44.228571428571428</v>
      </c>
      <c r="M12" s="14" t="s">
        <v>9</v>
      </c>
    </row>
    <row r="13" spans="1:15" ht="32.1" customHeight="1" thickBot="1">
      <c r="A13" s="8"/>
      <c r="B13" s="40" t="s">
        <v>29</v>
      </c>
      <c r="C13" s="11"/>
      <c r="D13" s="16" t="s">
        <v>16</v>
      </c>
      <c r="E13" s="13" t="s">
        <v>7</v>
      </c>
      <c r="F13" s="41">
        <f>C6</f>
        <v>6.45</v>
      </c>
      <c r="G13" s="47" t="s">
        <v>7</v>
      </c>
      <c r="H13" s="43">
        <f t="shared" si="0"/>
        <v>0</v>
      </c>
      <c r="I13" s="48" t="s">
        <v>22</v>
      </c>
      <c r="J13" s="39"/>
      <c r="K13" s="29" t="s">
        <v>8</v>
      </c>
      <c r="L13" s="22">
        <f t="shared" si="1"/>
        <v>0</v>
      </c>
      <c r="M13" s="14" t="s">
        <v>9</v>
      </c>
    </row>
    <row r="14" spans="1:15" ht="32.1" customHeight="1" thickBot="1">
      <c r="A14" s="8"/>
      <c r="B14" s="40" t="s">
        <v>27</v>
      </c>
      <c r="C14" s="11">
        <v>10</v>
      </c>
      <c r="D14" s="15" t="s">
        <v>13</v>
      </c>
      <c r="E14" s="13" t="s">
        <v>7</v>
      </c>
      <c r="F14" s="41">
        <f>C7</f>
        <v>6.37</v>
      </c>
      <c r="G14" s="47" t="s">
        <v>7</v>
      </c>
      <c r="H14" s="43">
        <f>J4</f>
        <v>20</v>
      </c>
      <c r="I14" s="48" t="s">
        <v>22</v>
      </c>
      <c r="J14" s="39"/>
      <c r="K14" s="29" t="s">
        <v>8</v>
      </c>
      <c r="L14" s="22">
        <f t="shared" si="1"/>
        <v>36.4</v>
      </c>
      <c r="M14" s="14" t="s">
        <v>9</v>
      </c>
    </row>
    <row r="15" spans="1:15" ht="32.1" customHeight="1" thickBot="1">
      <c r="A15" s="8"/>
      <c r="B15" s="17" t="s">
        <v>3</v>
      </c>
      <c r="C15" s="11">
        <v>8</v>
      </c>
      <c r="D15" s="15" t="s">
        <v>13</v>
      </c>
      <c r="E15" s="13" t="s">
        <v>7</v>
      </c>
      <c r="F15" s="41">
        <f>C7</f>
        <v>6.37</v>
      </c>
      <c r="G15" s="49" t="s">
        <v>7</v>
      </c>
      <c r="H15" s="43">
        <f>J4</f>
        <v>20</v>
      </c>
      <c r="I15" s="50" t="s">
        <v>22</v>
      </c>
      <c r="J15" s="39"/>
      <c r="K15" s="29" t="s">
        <v>8</v>
      </c>
      <c r="L15" s="22">
        <f t="shared" si="1"/>
        <v>29.12</v>
      </c>
      <c r="M15" s="14" t="s">
        <v>9</v>
      </c>
    </row>
    <row r="16" spans="1:15" ht="32.1" customHeight="1" thickBot="1">
      <c r="A16" s="9"/>
      <c r="B16" s="40" t="s">
        <v>28</v>
      </c>
      <c r="C16" s="11">
        <v>7</v>
      </c>
      <c r="D16" s="15" t="s">
        <v>15</v>
      </c>
      <c r="E16" s="13" t="s">
        <v>7</v>
      </c>
      <c r="F16" s="41">
        <f>C7</f>
        <v>6.37</v>
      </c>
      <c r="G16" s="45"/>
      <c r="H16" s="43"/>
      <c r="I16" s="44"/>
      <c r="J16" s="39"/>
      <c r="K16" s="52" t="s">
        <v>8</v>
      </c>
      <c r="L16" s="23">
        <f>IF(K4&lt;24,C16*F16,"")</f>
        <v>44.59</v>
      </c>
      <c r="M16" s="30"/>
    </row>
    <row r="17" spans="1:14" ht="31.5" customHeight="1" thickBot="1">
      <c r="A17" s="9"/>
      <c r="B17" s="40" t="s">
        <v>23</v>
      </c>
      <c r="C17" s="11"/>
      <c r="D17" s="15" t="s">
        <v>13</v>
      </c>
      <c r="E17" s="13" t="s">
        <v>7</v>
      </c>
      <c r="F17" s="41"/>
      <c r="G17" s="43" t="s">
        <v>34</v>
      </c>
      <c r="H17" s="43"/>
      <c r="I17" s="43"/>
      <c r="J17" s="39"/>
      <c r="K17" s="52" t="s">
        <v>8</v>
      </c>
      <c r="L17" s="23">
        <f>IF(F17="(V1) ou (V2) *","",C17*F17*H17/35)</f>
        <v>0</v>
      </c>
      <c r="M17" s="30" t="s">
        <v>9</v>
      </c>
    </row>
    <row r="18" spans="1:14" ht="30" customHeight="1" thickBot="1">
      <c r="A18" s="9"/>
      <c r="B18" s="18" t="s">
        <v>14</v>
      </c>
      <c r="C18" s="64"/>
      <c r="D18" s="64"/>
      <c r="E18" s="64"/>
      <c r="F18" s="64"/>
      <c r="G18" s="65"/>
      <c r="H18" s="65"/>
      <c r="I18" s="65"/>
      <c r="J18" s="66"/>
      <c r="K18" s="31" t="s">
        <v>19</v>
      </c>
      <c r="L18" s="32">
        <f>SUM(L8:L17)</f>
        <v>1203.03</v>
      </c>
      <c r="M18" s="33" t="s">
        <v>9</v>
      </c>
    </row>
    <row r="19" spans="1:14" ht="40.049999999999997" customHeight="1" thickTop="1">
      <c r="A19" s="6"/>
      <c r="B19" s="3"/>
      <c r="C19" s="4"/>
      <c r="D19" s="4"/>
      <c r="E19" s="4"/>
      <c r="F19" s="4"/>
      <c r="G19" s="4"/>
      <c r="H19" s="4"/>
      <c r="I19" s="4"/>
      <c r="J19" s="67" t="s">
        <v>33</v>
      </c>
      <c r="K19" s="67"/>
      <c r="L19" s="67"/>
      <c r="M19" s="67"/>
      <c r="N19" s="5"/>
    </row>
    <row r="20" spans="1:14" ht="35.25" customHeight="1">
      <c r="A20" s="1" t="s">
        <v>4</v>
      </c>
      <c r="B20" s="68" t="s">
        <v>30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</row>
  </sheetData>
  <mergeCells count="15">
    <mergeCell ref="A1:A12"/>
    <mergeCell ref="B1:N1"/>
    <mergeCell ref="B3:M3"/>
    <mergeCell ref="C4:E4"/>
    <mergeCell ref="H5:I5"/>
    <mergeCell ref="L6:M6"/>
    <mergeCell ref="L7:M7"/>
    <mergeCell ref="B2:M2"/>
    <mergeCell ref="D5:E5"/>
    <mergeCell ref="J4:K4"/>
    <mergeCell ref="C18:J18"/>
    <mergeCell ref="J19:M19"/>
    <mergeCell ref="B20:N20"/>
    <mergeCell ref="H7:I7"/>
    <mergeCell ref="G6:I6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1E9C-49AB-4993-B97A-1637EEF25888}">
  <dimension ref="A1:O20"/>
  <sheetViews>
    <sheetView topLeftCell="A7" zoomScale="80" zoomScaleNormal="80" workbookViewId="0">
      <selection activeCell="S10" sqref="S10"/>
    </sheetView>
  </sheetViews>
  <sheetFormatPr baseColWidth="10" defaultColWidth="9.33203125" defaultRowHeight="13.2"/>
  <cols>
    <col min="1" max="1" width="10.6640625" customWidth="1"/>
    <col min="2" max="2" width="51.21875" customWidth="1"/>
    <col min="3" max="3" width="11.44140625" customWidth="1"/>
    <col min="4" max="4" width="18.21875" customWidth="1"/>
    <col min="5" max="5" width="6.6640625" customWidth="1"/>
    <col min="6" max="6" width="9.6640625" customWidth="1"/>
    <col min="7" max="7" width="7.44140625" customWidth="1"/>
    <col min="8" max="8" width="14" customWidth="1"/>
    <col min="9" max="9" width="7" customWidth="1"/>
    <col min="10" max="10" width="10.33203125" customWidth="1"/>
    <col min="11" max="11" width="9" customWidth="1"/>
    <col min="12" max="12" width="20" customWidth="1"/>
    <col min="13" max="13" width="10.77734375" customWidth="1"/>
    <col min="14" max="14" width="8.33203125" customWidth="1"/>
  </cols>
  <sheetData>
    <row r="1" spans="1:15" ht="53.25" customHeight="1" thickBot="1">
      <c r="A1" s="70" t="s">
        <v>0</v>
      </c>
      <c r="B1" s="72" t="s">
        <v>11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3"/>
      <c r="O1" s="54"/>
    </row>
    <row r="2" spans="1:15" ht="30.45" customHeight="1" thickTop="1" thickBot="1">
      <c r="A2" s="70"/>
      <c r="B2" s="74" t="s">
        <v>25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  <c r="N2" s="57"/>
      <c r="O2" s="54"/>
    </row>
    <row r="3" spans="1:15" ht="35.549999999999997" customHeight="1" thickTop="1" thickBot="1">
      <c r="A3" s="70"/>
      <c r="B3" s="74" t="s">
        <v>26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6"/>
      <c r="N3" s="7"/>
      <c r="O3" s="2"/>
    </row>
    <row r="4" spans="1:15" ht="25.05" customHeight="1" thickBot="1">
      <c r="A4" s="70"/>
      <c r="B4" s="19" t="s">
        <v>20</v>
      </c>
      <c r="C4" s="77" t="s">
        <v>36</v>
      </c>
      <c r="D4" s="78"/>
      <c r="E4" s="79"/>
      <c r="F4" s="20" t="s">
        <v>37</v>
      </c>
      <c r="G4" s="20"/>
      <c r="H4" s="20"/>
      <c r="I4" s="20"/>
      <c r="J4" s="80">
        <v>77</v>
      </c>
      <c r="K4" s="81"/>
      <c r="L4" s="20"/>
      <c r="M4" s="21"/>
      <c r="N4" s="2"/>
      <c r="O4" s="2"/>
    </row>
    <row r="5" spans="1:15" ht="25.05" customHeight="1" thickBot="1">
      <c r="A5" s="70"/>
      <c r="B5" s="19" t="s">
        <v>24</v>
      </c>
      <c r="C5" s="20"/>
      <c r="D5" s="77" t="s">
        <v>38</v>
      </c>
      <c r="E5" s="79"/>
      <c r="F5" s="20" t="s">
        <v>32</v>
      </c>
      <c r="G5" s="20"/>
      <c r="H5" s="82">
        <v>257</v>
      </c>
      <c r="I5" s="83"/>
      <c r="J5" s="20"/>
      <c r="M5" s="21"/>
      <c r="N5" s="2"/>
      <c r="O5" s="2"/>
    </row>
    <row r="6" spans="1:15" ht="18.75" customHeight="1">
      <c r="A6" s="70"/>
      <c r="B6" s="37" t="s">
        <v>47</v>
      </c>
      <c r="C6" s="55">
        <v>6.45</v>
      </c>
      <c r="G6" s="84" t="s">
        <v>21</v>
      </c>
      <c r="H6" s="85"/>
      <c r="I6" s="86"/>
      <c r="J6" s="2"/>
      <c r="K6" s="26"/>
      <c r="L6" s="87" t="s">
        <v>5</v>
      </c>
      <c r="M6" s="88"/>
      <c r="N6" s="2"/>
      <c r="O6" s="2"/>
    </row>
    <row r="7" spans="1:15" ht="18.75" customHeight="1" thickBot="1">
      <c r="A7" s="70"/>
      <c r="B7" s="38" t="s">
        <v>48</v>
      </c>
      <c r="C7" s="56">
        <v>6.37</v>
      </c>
      <c r="G7" s="46"/>
      <c r="H7" s="61"/>
      <c r="I7" s="62"/>
      <c r="J7" s="2"/>
      <c r="K7" s="27"/>
      <c r="L7" s="61"/>
      <c r="M7" s="63"/>
      <c r="N7" s="2"/>
      <c r="O7" s="2"/>
    </row>
    <row r="8" spans="1:15" ht="29.25" customHeight="1" thickBot="1">
      <c r="A8" s="70"/>
      <c r="B8" s="24" t="s">
        <v>6</v>
      </c>
      <c r="C8" s="36">
        <v>247</v>
      </c>
      <c r="D8" s="34" t="s">
        <v>17</v>
      </c>
      <c r="E8" s="35" t="s">
        <v>7</v>
      </c>
      <c r="F8" s="42">
        <f>C6</f>
        <v>6.45</v>
      </c>
      <c r="G8" s="47" t="s">
        <v>7</v>
      </c>
      <c r="H8" s="43">
        <f>SUM(J4)</f>
        <v>77</v>
      </c>
      <c r="I8" s="48" t="s">
        <v>39</v>
      </c>
      <c r="J8" s="39"/>
      <c r="K8" s="28"/>
      <c r="L8" s="22">
        <f t="shared" ref="L8:L15" si="0">C8*F8*H8/151.67</f>
        <v>808.81222390716698</v>
      </c>
      <c r="M8" s="10" t="s">
        <v>10</v>
      </c>
    </row>
    <row r="9" spans="1:15" ht="32.1" customHeight="1" thickBot="1">
      <c r="A9" s="70"/>
      <c r="B9" s="25" t="s">
        <v>8</v>
      </c>
      <c r="C9" s="11">
        <f>H5-C8</f>
        <v>10</v>
      </c>
      <c r="D9" s="12" t="s">
        <v>18</v>
      </c>
      <c r="E9" s="13" t="s">
        <v>7</v>
      </c>
      <c r="F9" s="41">
        <f>C7</f>
        <v>6.37</v>
      </c>
      <c r="G9" s="47" t="s">
        <v>7</v>
      </c>
      <c r="H9" s="43">
        <f>J4</f>
        <v>77</v>
      </c>
      <c r="I9" s="48" t="s">
        <v>39</v>
      </c>
      <c r="J9" s="39"/>
      <c r="K9" s="51" t="s">
        <v>8</v>
      </c>
      <c r="L9" s="22">
        <f t="shared" si="0"/>
        <v>32.339289246390194</v>
      </c>
      <c r="M9" s="14" t="s">
        <v>9</v>
      </c>
    </row>
    <row r="10" spans="1:15" ht="32.1" customHeight="1" thickBot="1">
      <c r="A10" s="70"/>
      <c r="B10" s="17" t="s">
        <v>12</v>
      </c>
      <c r="C10" s="11"/>
      <c r="D10" s="15" t="s">
        <v>13</v>
      </c>
      <c r="E10" s="13" t="s">
        <v>7</v>
      </c>
      <c r="F10" s="41">
        <f>C7</f>
        <v>6.37</v>
      </c>
      <c r="G10" s="47" t="s">
        <v>7</v>
      </c>
      <c r="H10" s="43">
        <f t="shared" ref="H10:H14" si="1">SUM(J6)</f>
        <v>0</v>
      </c>
      <c r="I10" s="48" t="s">
        <v>39</v>
      </c>
      <c r="J10" s="39"/>
      <c r="K10" s="29" t="s">
        <v>8</v>
      </c>
      <c r="L10" s="22">
        <f t="shared" si="0"/>
        <v>0</v>
      </c>
      <c r="M10" s="14" t="s">
        <v>9</v>
      </c>
    </row>
    <row r="11" spans="1:15" ht="32.1" customHeight="1" thickBot="1">
      <c r="A11" s="70"/>
      <c r="B11" s="17" t="s">
        <v>1</v>
      </c>
      <c r="C11" s="11"/>
      <c r="D11" s="15" t="s">
        <v>13</v>
      </c>
      <c r="E11" s="13" t="s">
        <v>7</v>
      </c>
      <c r="F11" s="41">
        <f>C7</f>
        <v>6.37</v>
      </c>
      <c r="G11" s="47" t="s">
        <v>7</v>
      </c>
      <c r="H11" s="43">
        <f t="shared" si="1"/>
        <v>0</v>
      </c>
      <c r="I11" s="48" t="s">
        <v>39</v>
      </c>
      <c r="J11" s="39"/>
      <c r="K11" s="29" t="s">
        <v>8</v>
      </c>
      <c r="L11" s="22">
        <f t="shared" si="0"/>
        <v>0</v>
      </c>
      <c r="M11" s="14" t="s">
        <v>9</v>
      </c>
    </row>
    <row r="12" spans="1:15" ht="32.1" customHeight="1" thickBot="1">
      <c r="A12" s="71"/>
      <c r="B12" s="17" t="s">
        <v>2</v>
      </c>
      <c r="C12" s="11">
        <v>12</v>
      </c>
      <c r="D12" s="15" t="s">
        <v>13</v>
      </c>
      <c r="E12" s="13" t="s">
        <v>7</v>
      </c>
      <c r="F12" s="41">
        <f>C6</f>
        <v>6.45</v>
      </c>
      <c r="G12" s="47" t="s">
        <v>7</v>
      </c>
      <c r="H12" s="43">
        <f>J4</f>
        <v>77</v>
      </c>
      <c r="I12" s="48" t="s">
        <v>39</v>
      </c>
      <c r="J12" s="39"/>
      <c r="K12" s="29" t="s">
        <v>8</v>
      </c>
      <c r="L12" s="22">
        <f t="shared" si="0"/>
        <v>39.294520999538477</v>
      </c>
      <c r="M12" s="14" t="s">
        <v>9</v>
      </c>
    </row>
    <row r="13" spans="1:15" ht="32.1" customHeight="1" thickBot="1">
      <c r="A13" s="8"/>
      <c r="B13" s="40" t="s">
        <v>29</v>
      </c>
      <c r="C13" s="11">
        <v>3</v>
      </c>
      <c r="D13" s="16" t="s">
        <v>16</v>
      </c>
      <c r="E13" s="13" t="s">
        <v>7</v>
      </c>
      <c r="F13" s="41">
        <f>C6</f>
        <v>6.45</v>
      </c>
      <c r="G13" s="47" t="s">
        <v>7</v>
      </c>
      <c r="H13" s="43">
        <f>J4</f>
        <v>77</v>
      </c>
      <c r="I13" s="48" t="s">
        <v>39</v>
      </c>
      <c r="J13" s="39"/>
      <c r="K13" s="29" t="s">
        <v>8</v>
      </c>
      <c r="L13" s="22">
        <f t="shared" si="0"/>
        <v>9.8236302498846193</v>
      </c>
      <c r="M13" s="14" t="s">
        <v>9</v>
      </c>
    </row>
    <row r="14" spans="1:15" ht="32.1" customHeight="1" thickBot="1">
      <c r="A14" s="8"/>
      <c r="B14" s="40" t="s">
        <v>27</v>
      </c>
      <c r="C14" s="11"/>
      <c r="D14" s="15" t="s">
        <v>13</v>
      </c>
      <c r="E14" s="13" t="s">
        <v>7</v>
      </c>
      <c r="F14" s="41">
        <f>C7</f>
        <v>6.37</v>
      </c>
      <c r="G14" s="47" t="s">
        <v>7</v>
      </c>
      <c r="H14" s="43">
        <f t="shared" si="1"/>
        <v>0</v>
      </c>
      <c r="I14" s="48" t="s">
        <v>39</v>
      </c>
      <c r="J14" s="39"/>
      <c r="K14" s="29" t="s">
        <v>8</v>
      </c>
      <c r="L14" s="22">
        <f t="shared" si="0"/>
        <v>0</v>
      </c>
      <c r="M14" s="14" t="s">
        <v>9</v>
      </c>
    </row>
    <row r="15" spans="1:15" ht="32.1" customHeight="1" thickBot="1">
      <c r="A15" s="8"/>
      <c r="B15" s="17" t="s">
        <v>3</v>
      </c>
      <c r="C15" s="11">
        <v>5</v>
      </c>
      <c r="D15" s="15" t="s">
        <v>13</v>
      </c>
      <c r="E15" s="13" t="s">
        <v>7</v>
      </c>
      <c r="F15" s="41">
        <f>C7</f>
        <v>6.37</v>
      </c>
      <c r="G15" s="49" t="s">
        <v>7</v>
      </c>
      <c r="H15" s="43">
        <f>J4</f>
        <v>77</v>
      </c>
      <c r="I15" s="50" t="s">
        <v>39</v>
      </c>
      <c r="J15" s="39"/>
      <c r="K15" s="29" t="s">
        <v>8</v>
      </c>
      <c r="L15" s="22">
        <f t="shared" si="0"/>
        <v>16.169644623195097</v>
      </c>
      <c r="M15" s="14" t="s">
        <v>9</v>
      </c>
    </row>
    <row r="16" spans="1:15" ht="32.1" customHeight="1" thickBot="1">
      <c r="A16" s="9"/>
      <c r="B16" s="40" t="s">
        <v>28</v>
      </c>
      <c r="C16" s="11"/>
      <c r="D16" s="15" t="s">
        <v>15</v>
      </c>
      <c r="E16" s="13" t="s">
        <v>7</v>
      </c>
      <c r="F16" s="41">
        <f>C7</f>
        <v>6.37</v>
      </c>
      <c r="G16" s="45"/>
      <c r="H16" s="43"/>
      <c r="I16" s="44"/>
      <c r="J16" s="39"/>
      <c r="K16" s="52" t="s">
        <v>8</v>
      </c>
      <c r="L16" s="23">
        <f>IF(K4&lt;24,C16*F16,"")</f>
        <v>0</v>
      </c>
      <c r="M16" s="30"/>
    </row>
    <row r="17" spans="1:14" ht="31.5" customHeight="1" thickBot="1">
      <c r="A17" s="9"/>
      <c r="B17" s="40" t="s">
        <v>23</v>
      </c>
      <c r="C17" s="11"/>
      <c r="D17" s="15" t="s">
        <v>13</v>
      </c>
      <c r="E17" s="13" t="s">
        <v>7</v>
      </c>
      <c r="F17" s="41"/>
      <c r="G17" s="43" t="s">
        <v>34</v>
      </c>
      <c r="H17" s="43"/>
      <c r="I17" s="43"/>
      <c r="J17" s="39"/>
      <c r="K17" s="52" t="s">
        <v>8</v>
      </c>
      <c r="L17" s="23">
        <f>IF(F17="(V1) ou (V2) *","",C17*F17*H17/151.67)</f>
        <v>0</v>
      </c>
      <c r="M17" s="30" t="s">
        <v>9</v>
      </c>
    </row>
    <row r="18" spans="1:14" ht="30" customHeight="1" thickBot="1">
      <c r="A18" s="9"/>
      <c r="B18" s="18" t="s">
        <v>14</v>
      </c>
      <c r="C18" s="64"/>
      <c r="D18" s="64"/>
      <c r="E18" s="64"/>
      <c r="F18" s="64"/>
      <c r="G18" s="65"/>
      <c r="H18" s="65"/>
      <c r="I18" s="65"/>
      <c r="J18" s="66"/>
      <c r="K18" s="31" t="s">
        <v>19</v>
      </c>
      <c r="L18" s="32">
        <f>SUM(L8:L17)</f>
        <v>906.43930902617535</v>
      </c>
      <c r="M18" s="33" t="s">
        <v>9</v>
      </c>
    </row>
    <row r="19" spans="1:14" ht="40.049999999999997" customHeight="1" thickTop="1">
      <c r="A19" s="6"/>
      <c r="B19" s="3"/>
      <c r="C19" s="4"/>
      <c r="D19" s="4"/>
      <c r="E19" s="4"/>
      <c r="F19" s="4"/>
      <c r="G19" s="4"/>
      <c r="H19" s="4"/>
      <c r="I19" s="4"/>
      <c r="J19" s="67" t="s">
        <v>33</v>
      </c>
      <c r="K19" s="67"/>
      <c r="L19" s="67"/>
      <c r="M19" s="67"/>
      <c r="N19" s="5"/>
    </row>
    <row r="20" spans="1:14" ht="35.25" customHeight="1">
      <c r="A20" s="1" t="s">
        <v>4</v>
      </c>
      <c r="B20" s="68" t="s">
        <v>30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</row>
  </sheetData>
  <mergeCells count="15">
    <mergeCell ref="A1:A12"/>
    <mergeCell ref="B1:N1"/>
    <mergeCell ref="B2:M2"/>
    <mergeCell ref="B3:M3"/>
    <mergeCell ref="C4:E4"/>
    <mergeCell ref="J4:K4"/>
    <mergeCell ref="D5:E5"/>
    <mergeCell ref="H5:I5"/>
    <mergeCell ref="G6:I6"/>
    <mergeCell ref="L6:M6"/>
    <mergeCell ref="H7:I7"/>
    <mergeCell ref="L7:M7"/>
    <mergeCell ref="C18:J18"/>
    <mergeCell ref="J19:M19"/>
    <mergeCell ref="B20:N2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A46FE-BD86-40A7-84C8-9C5D3117E8CD}">
  <dimension ref="A1:O20"/>
  <sheetViews>
    <sheetView topLeftCell="A19" zoomScale="80" zoomScaleNormal="80" workbookViewId="0">
      <selection activeCell="Q10" sqref="Q10"/>
    </sheetView>
  </sheetViews>
  <sheetFormatPr baseColWidth="10" defaultColWidth="9.33203125" defaultRowHeight="13.2"/>
  <cols>
    <col min="1" max="1" width="10.6640625" customWidth="1"/>
    <col min="2" max="2" width="51.21875" customWidth="1"/>
    <col min="3" max="3" width="11.44140625" customWidth="1"/>
    <col min="4" max="4" width="18.21875" customWidth="1"/>
    <col min="5" max="5" width="6.6640625" customWidth="1"/>
    <col min="6" max="6" width="9.6640625" customWidth="1"/>
    <col min="7" max="7" width="7.44140625" customWidth="1"/>
    <col min="8" max="8" width="14" customWidth="1"/>
    <col min="9" max="9" width="7" customWidth="1"/>
    <col min="10" max="10" width="10.33203125" customWidth="1"/>
    <col min="11" max="11" width="9" customWidth="1"/>
    <col min="12" max="12" width="20" customWidth="1"/>
    <col min="13" max="13" width="10.77734375" customWidth="1"/>
    <col min="14" max="14" width="8.33203125" customWidth="1"/>
  </cols>
  <sheetData>
    <row r="1" spans="1:15" ht="53.25" customHeight="1" thickBot="1">
      <c r="A1" s="70" t="s">
        <v>0</v>
      </c>
      <c r="B1" s="72" t="s">
        <v>11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3"/>
      <c r="O1" s="54"/>
    </row>
    <row r="2" spans="1:15" ht="30.45" customHeight="1" thickTop="1" thickBot="1">
      <c r="A2" s="70"/>
      <c r="B2" s="74" t="s">
        <v>25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  <c r="N2" s="57"/>
      <c r="O2" s="54"/>
    </row>
    <row r="3" spans="1:15" ht="35.549999999999997" customHeight="1" thickTop="1" thickBot="1">
      <c r="A3" s="70"/>
      <c r="B3" s="74" t="s">
        <v>26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6"/>
      <c r="N3" s="7"/>
      <c r="O3" s="2"/>
    </row>
    <row r="4" spans="1:15" ht="25.05" customHeight="1" thickBot="1">
      <c r="A4" s="70"/>
      <c r="B4" s="19" t="s">
        <v>20</v>
      </c>
      <c r="C4" s="77" t="s">
        <v>40</v>
      </c>
      <c r="D4" s="78"/>
      <c r="E4" s="79"/>
      <c r="F4" s="20" t="s">
        <v>31</v>
      </c>
      <c r="G4" s="20"/>
      <c r="H4" s="20"/>
      <c r="I4" s="20"/>
      <c r="J4" s="80">
        <v>5</v>
      </c>
      <c r="K4" s="81"/>
      <c r="L4" s="20"/>
      <c r="M4" s="21"/>
      <c r="N4" s="2"/>
      <c r="O4" s="2"/>
    </row>
    <row r="5" spans="1:15" ht="25.05" customHeight="1" thickBot="1">
      <c r="A5" s="70"/>
      <c r="B5" s="19" t="s">
        <v>24</v>
      </c>
      <c r="C5" s="20"/>
      <c r="D5" s="77" t="s">
        <v>41</v>
      </c>
      <c r="E5" s="79"/>
      <c r="F5" s="20" t="s">
        <v>32</v>
      </c>
      <c r="G5" s="20"/>
      <c r="H5" s="82">
        <v>247</v>
      </c>
      <c r="I5" s="83"/>
      <c r="J5" s="20"/>
      <c r="M5" s="21"/>
      <c r="N5" s="2"/>
      <c r="O5" s="2"/>
    </row>
    <row r="6" spans="1:15" ht="18.75" customHeight="1">
      <c r="A6" s="70"/>
      <c r="B6" s="37" t="s">
        <v>47</v>
      </c>
      <c r="C6" s="55">
        <v>6.45</v>
      </c>
      <c r="G6" s="84" t="s">
        <v>21</v>
      </c>
      <c r="H6" s="85"/>
      <c r="I6" s="86"/>
      <c r="J6" s="2"/>
      <c r="K6" s="26"/>
      <c r="L6" s="87" t="s">
        <v>5</v>
      </c>
      <c r="M6" s="88"/>
      <c r="N6" s="2"/>
      <c r="O6" s="2"/>
    </row>
    <row r="7" spans="1:15" ht="18.75" customHeight="1" thickBot="1">
      <c r="A7" s="70"/>
      <c r="B7" s="38" t="s">
        <v>48</v>
      </c>
      <c r="C7" s="56">
        <v>6.37</v>
      </c>
      <c r="G7" s="46"/>
      <c r="H7" s="61"/>
      <c r="I7" s="62"/>
      <c r="J7" s="2"/>
      <c r="K7" s="27"/>
      <c r="L7" s="61"/>
      <c r="M7" s="63"/>
      <c r="N7" s="2"/>
      <c r="O7" s="2"/>
    </row>
    <row r="8" spans="1:15" ht="29.25" customHeight="1" thickBot="1">
      <c r="A8" s="70"/>
      <c r="B8" s="24" t="s">
        <v>6</v>
      </c>
      <c r="C8" s="36">
        <v>247</v>
      </c>
      <c r="D8" s="34" t="s">
        <v>17</v>
      </c>
      <c r="E8" s="35" t="s">
        <v>7</v>
      </c>
      <c r="F8" s="42">
        <f>C6</f>
        <v>6.45</v>
      </c>
      <c r="G8" s="47" t="s">
        <v>7</v>
      </c>
      <c r="H8" s="43">
        <f>SUM(J4)</f>
        <v>5</v>
      </c>
      <c r="I8" s="48" t="s">
        <v>42</v>
      </c>
      <c r="J8" s="39"/>
      <c r="K8" s="28"/>
      <c r="L8" s="22">
        <f t="shared" ref="L8:L15" si="0">C8*F8*H8/26</f>
        <v>306.375</v>
      </c>
      <c r="M8" s="10" t="s">
        <v>10</v>
      </c>
    </row>
    <row r="9" spans="1:15" ht="32.1" customHeight="1" thickBot="1">
      <c r="A9" s="70"/>
      <c r="B9" s="25" t="s">
        <v>8</v>
      </c>
      <c r="C9" s="11"/>
      <c r="D9" s="12" t="s">
        <v>18</v>
      </c>
      <c r="E9" s="13" t="s">
        <v>7</v>
      </c>
      <c r="F9" s="41">
        <f>C7</f>
        <v>6.37</v>
      </c>
      <c r="G9" s="47" t="s">
        <v>7</v>
      </c>
      <c r="H9" s="43">
        <f t="shared" ref="H9:H15" si="1">SUM(J5)</f>
        <v>0</v>
      </c>
      <c r="I9" s="48" t="s">
        <v>42</v>
      </c>
      <c r="J9" s="39"/>
      <c r="K9" s="51" t="s">
        <v>8</v>
      </c>
      <c r="L9" s="22">
        <f t="shared" si="0"/>
        <v>0</v>
      </c>
      <c r="M9" s="14" t="s">
        <v>9</v>
      </c>
    </row>
    <row r="10" spans="1:15" ht="32.1" customHeight="1" thickBot="1">
      <c r="A10" s="70"/>
      <c r="B10" s="17" t="s">
        <v>12</v>
      </c>
      <c r="C10" s="11"/>
      <c r="D10" s="15" t="s">
        <v>13</v>
      </c>
      <c r="E10" s="13" t="s">
        <v>7</v>
      </c>
      <c r="F10" s="41">
        <f>C7</f>
        <v>6.37</v>
      </c>
      <c r="G10" s="47" t="s">
        <v>7</v>
      </c>
      <c r="H10" s="43">
        <f t="shared" si="1"/>
        <v>0</v>
      </c>
      <c r="I10" s="48" t="s">
        <v>42</v>
      </c>
      <c r="J10" s="39"/>
      <c r="K10" s="29" t="s">
        <v>8</v>
      </c>
      <c r="L10" s="22">
        <f t="shared" si="0"/>
        <v>0</v>
      </c>
      <c r="M10" s="14" t="s">
        <v>9</v>
      </c>
    </row>
    <row r="11" spans="1:15" ht="32.1" customHeight="1" thickBot="1">
      <c r="A11" s="70"/>
      <c r="B11" s="17" t="s">
        <v>1</v>
      </c>
      <c r="C11" s="11"/>
      <c r="D11" s="15" t="s">
        <v>13</v>
      </c>
      <c r="E11" s="13" t="s">
        <v>7</v>
      </c>
      <c r="F11" s="41">
        <f>C7</f>
        <v>6.37</v>
      </c>
      <c r="G11" s="47" t="s">
        <v>7</v>
      </c>
      <c r="H11" s="43">
        <f t="shared" si="1"/>
        <v>0</v>
      </c>
      <c r="I11" s="48" t="s">
        <v>42</v>
      </c>
      <c r="J11" s="39"/>
      <c r="K11" s="29" t="s">
        <v>8</v>
      </c>
      <c r="L11" s="22">
        <f t="shared" si="0"/>
        <v>0</v>
      </c>
      <c r="M11" s="14" t="s">
        <v>9</v>
      </c>
    </row>
    <row r="12" spans="1:15" ht="32.1" customHeight="1" thickBot="1">
      <c r="A12" s="71"/>
      <c r="B12" s="17" t="s">
        <v>2</v>
      </c>
      <c r="C12" s="11">
        <v>12</v>
      </c>
      <c r="D12" s="15" t="s">
        <v>13</v>
      </c>
      <c r="E12" s="13" t="s">
        <v>7</v>
      </c>
      <c r="F12" s="41">
        <f>C6</f>
        <v>6.45</v>
      </c>
      <c r="G12" s="47" t="s">
        <v>7</v>
      </c>
      <c r="H12" s="43">
        <v>5</v>
      </c>
      <c r="I12" s="48" t="s">
        <v>42</v>
      </c>
      <c r="J12" s="39"/>
      <c r="K12" s="29" t="s">
        <v>8</v>
      </c>
      <c r="L12" s="22">
        <f t="shared" si="0"/>
        <v>14.884615384615385</v>
      </c>
      <c r="M12" s="14" t="s">
        <v>9</v>
      </c>
    </row>
    <row r="13" spans="1:15" ht="32.1" customHeight="1" thickBot="1">
      <c r="A13" s="8"/>
      <c r="B13" s="40" t="s">
        <v>29</v>
      </c>
      <c r="C13" s="11"/>
      <c r="D13" s="16" t="s">
        <v>16</v>
      </c>
      <c r="E13" s="13" t="s">
        <v>7</v>
      </c>
      <c r="F13" s="41">
        <f>C6</f>
        <v>6.45</v>
      </c>
      <c r="G13" s="47" t="s">
        <v>7</v>
      </c>
      <c r="H13" s="43">
        <f t="shared" si="1"/>
        <v>0</v>
      </c>
      <c r="I13" s="48" t="s">
        <v>42</v>
      </c>
      <c r="J13" s="39"/>
      <c r="K13" s="29" t="s">
        <v>8</v>
      </c>
      <c r="L13" s="22">
        <f t="shared" si="0"/>
        <v>0</v>
      </c>
      <c r="M13" s="14" t="s">
        <v>9</v>
      </c>
    </row>
    <row r="14" spans="1:15" ht="32.1" customHeight="1" thickBot="1">
      <c r="A14" s="8"/>
      <c r="B14" s="40" t="s">
        <v>27</v>
      </c>
      <c r="C14" s="11"/>
      <c r="D14" s="15" t="s">
        <v>13</v>
      </c>
      <c r="E14" s="13" t="s">
        <v>7</v>
      </c>
      <c r="F14" s="41">
        <f>C7</f>
        <v>6.37</v>
      </c>
      <c r="G14" s="47" t="s">
        <v>7</v>
      </c>
      <c r="H14" s="43">
        <f t="shared" si="1"/>
        <v>0</v>
      </c>
      <c r="I14" s="48" t="s">
        <v>42</v>
      </c>
      <c r="J14" s="39"/>
      <c r="K14" s="29" t="s">
        <v>8</v>
      </c>
      <c r="L14" s="22">
        <f t="shared" si="0"/>
        <v>0</v>
      </c>
      <c r="M14" s="14" t="s">
        <v>9</v>
      </c>
    </row>
    <row r="15" spans="1:15" ht="32.1" customHeight="1" thickBot="1">
      <c r="A15" s="8"/>
      <c r="B15" s="17" t="s">
        <v>3</v>
      </c>
      <c r="C15" s="11"/>
      <c r="D15" s="15" t="s">
        <v>13</v>
      </c>
      <c r="E15" s="13" t="s">
        <v>7</v>
      </c>
      <c r="F15" s="41">
        <f>C7</f>
        <v>6.37</v>
      </c>
      <c r="G15" s="49" t="s">
        <v>7</v>
      </c>
      <c r="H15" s="43">
        <f t="shared" si="1"/>
        <v>0</v>
      </c>
      <c r="I15" s="50" t="s">
        <v>42</v>
      </c>
      <c r="J15" s="39"/>
      <c r="K15" s="29" t="s">
        <v>8</v>
      </c>
      <c r="L15" s="22">
        <f t="shared" si="0"/>
        <v>0</v>
      </c>
      <c r="M15" s="14" t="s">
        <v>9</v>
      </c>
    </row>
    <row r="16" spans="1:15" ht="32.1" customHeight="1" thickBot="1">
      <c r="A16" s="9"/>
      <c r="B16" s="40" t="s">
        <v>28</v>
      </c>
      <c r="C16" s="11"/>
      <c r="D16" s="15" t="s">
        <v>15</v>
      </c>
      <c r="E16" s="13" t="s">
        <v>7</v>
      </c>
      <c r="F16" s="41">
        <f>C7</f>
        <v>6.37</v>
      </c>
      <c r="G16" s="45"/>
      <c r="H16" s="43"/>
      <c r="I16" s="44"/>
      <c r="J16" s="39"/>
      <c r="K16" s="52" t="s">
        <v>8</v>
      </c>
      <c r="L16" s="23">
        <f>IF(K4&lt;24,C16*F16,"")</f>
        <v>0</v>
      </c>
      <c r="M16" s="30"/>
    </row>
    <row r="17" spans="1:14" ht="31.5" customHeight="1" thickBot="1">
      <c r="A17" s="9"/>
      <c r="B17" s="40" t="s">
        <v>23</v>
      </c>
      <c r="C17" s="11">
        <v>35</v>
      </c>
      <c r="D17" s="15" t="s">
        <v>13</v>
      </c>
      <c r="E17" s="13" t="s">
        <v>7</v>
      </c>
      <c r="F17" s="58">
        <f>C7</f>
        <v>6.37</v>
      </c>
      <c r="G17" s="43" t="s">
        <v>34</v>
      </c>
      <c r="H17" s="43">
        <v>5</v>
      </c>
      <c r="I17" s="43" t="s">
        <v>43</v>
      </c>
      <c r="J17" s="39"/>
      <c r="K17" s="52" t="s">
        <v>8</v>
      </c>
      <c r="L17" s="59">
        <f>IF(F17="(V1) ou (V2) *","",C17*F17*H17/26)</f>
        <v>42.875</v>
      </c>
      <c r="M17" s="30" t="s">
        <v>9</v>
      </c>
    </row>
    <row r="18" spans="1:14" ht="30" customHeight="1" thickBot="1">
      <c r="A18" s="9"/>
      <c r="B18" s="18" t="s">
        <v>14</v>
      </c>
      <c r="C18" s="64"/>
      <c r="D18" s="64"/>
      <c r="E18" s="64"/>
      <c r="F18" s="64"/>
      <c r="G18" s="65"/>
      <c r="H18" s="65"/>
      <c r="I18" s="65"/>
      <c r="J18" s="66"/>
      <c r="K18" s="31" t="s">
        <v>19</v>
      </c>
      <c r="L18" s="32">
        <f>SUM(L8:L17)</f>
        <v>364.13461538461536</v>
      </c>
      <c r="M18" s="33" t="s">
        <v>9</v>
      </c>
    </row>
    <row r="19" spans="1:14" ht="40.049999999999997" customHeight="1" thickTop="1">
      <c r="A19" s="6"/>
      <c r="B19" s="3"/>
      <c r="C19" s="4"/>
      <c r="D19" s="4"/>
      <c r="E19" s="4"/>
      <c r="F19" s="4"/>
      <c r="G19" s="4"/>
      <c r="H19" s="4"/>
      <c r="I19" s="4"/>
      <c r="J19" s="67" t="s">
        <v>33</v>
      </c>
      <c r="K19" s="67"/>
      <c r="L19" s="67"/>
      <c r="M19" s="67"/>
      <c r="N19" s="5"/>
    </row>
    <row r="20" spans="1:14" ht="35.25" customHeight="1">
      <c r="A20" s="1" t="s">
        <v>4</v>
      </c>
      <c r="B20" s="68" t="s">
        <v>30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</row>
  </sheetData>
  <mergeCells count="15">
    <mergeCell ref="A1:A12"/>
    <mergeCell ref="B1:N1"/>
    <mergeCell ref="B2:M2"/>
    <mergeCell ref="B3:M3"/>
    <mergeCell ref="C4:E4"/>
    <mergeCell ref="J4:K4"/>
    <mergeCell ref="D5:E5"/>
    <mergeCell ref="H5:I5"/>
    <mergeCell ref="G6:I6"/>
    <mergeCell ref="L6:M6"/>
    <mergeCell ref="H7:I7"/>
    <mergeCell ref="L7:M7"/>
    <mergeCell ref="C18:J18"/>
    <mergeCell ref="J19:M19"/>
    <mergeCell ref="B20:N2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D20B8-2E8A-4320-AB03-AA9D7D737EBF}">
  <dimension ref="A1:O20"/>
  <sheetViews>
    <sheetView tabSelected="1" topLeftCell="A13" zoomScale="80" zoomScaleNormal="80" workbookViewId="0">
      <selection activeCell="Q11" sqref="Q11"/>
    </sheetView>
  </sheetViews>
  <sheetFormatPr baseColWidth="10" defaultColWidth="9.33203125" defaultRowHeight="13.2"/>
  <cols>
    <col min="1" max="1" width="10.6640625" customWidth="1"/>
    <col min="2" max="2" width="51.21875" customWidth="1"/>
    <col min="3" max="3" width="11.44140625" customWidth="1"/>
    <col min="4" max="4" width="18.21875" customWidth="1"/>
    <col min="5" max="5" width="6.6640625" customWidth="1"/>
    <col min="6" max="6" width="9.6640625" customWidth="1"/>
    <col min="7" max="7" width="7.44140625" customWidth="1"/>
    <col min="8" max="8" width="14" customWidth="1"/>
    <col min="9" max="9" width="7" customWidth="1"/>
    <col min="10" max="10" width="10.33203125" customWidth="1"/>
    <col min="11" max="11" width="9" customWidth="1"/>
    <col min="12" max="12" width="20" customWidth="1"/>
    <col min="13" max="13" width="10.77734375" customWidth="1"/>
    <col min="14" max="14" width="8.33203125" customWidth="1"/>
  </cols>
  <sheetData>
    <row r="1" spans="1:15" ht="53.25" customHeight="1" thickBot="1">
      <c r="A1" s="70" t="s">
        <v>0</v>
      </c>
      <c r="B1" s="72" t="s">
        <v>11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3"/>
      <c r="O1" s="54"/>
    </row>
    <row r="2" spans="1:15" ht="30.45" customHeight="1" thickTop="1" thickBot="1">
      <c r="A2" s="70"/>
      <c r="B2" s="74" t="s">
        <v>25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  <c r="N2" s="57"/>
      <c r="O2" s="54"/>
    </row>
    <row r="3" spans="1:15" ht="35.549999999999997" customHeight="1" thickTop="1" thickBot="1">
      <c r="A3" s="70"/>
      <c r="B3" s="74" t="s">
        <v>26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6"/>
      <c r="N3" s="7"/>
      <c r="O3" s="2"/>
    </row>
    <row r="4" spans="1:15" ht="25.05" customHeight="1" thickBot="1">
      <c r="A4" s="70"/>
      <c r="B4" s="19" t="s">
        <v>20</v>
      </c>
      <c r="C4" s="77" t="s">
        <v>44</v>
      </c>
      <c r="D4" s="78"/>
      <c r="E4" s="79"/>
      <c r="F4" s="20" t="s">
        <v>31</v>
      </c>
      <c r="G4" s="20"/>
      <c r="H4" s="20"/>
      <c r="I4" s="20"/>
      <c r="J4" s="80">
        <v>5</v>
      </c>
      <c r="K4" s="81"/>
      <c r="L4" s="20"/>
      <c r="M4" s="21"/>
      <c r="N4" s="2"/>
      <c r="O4" s="2"/>
    </row>
    <row r="5" spans="1:15" ht="25.05" customHeight="1" thickBot="1">
      <c r="A5" s="70"/>
      <c r="B5" s="19" t="s">
        <v>24</v>
      </c>
      <c r="C5" s="20"/>
      <c r="D5" s="77" t="s">
        <v>45</v>
      </c>
      <c r="E5" s="79"/>
      <c r="F5" s="20" t="s">
        <v>32</v>
      </c>
      <c r="G5" s="20"/>
      <c r="H5" s="82">
        <v>257</v>
      </c>
      <c r="I5" s="83"/>
      <c r="J5" s="20"/>
      <c r="M5" s="21"/>
      <c r="N5" s="2"/>
      <c r="O5" s="2"/>
    </row>
    <row r="6" spans="1:15" ht="18.75" customHeight="1">
      <c r="A6" s="70"/>
      <c r="B6" s="37" t="s">
        <v>47</v>
      </c>
      <c r="C6" s="55">
        <v>6.45</v>
      </c>
      <c r="G6" s="84" t="s">
        <v>21</v>
      </c>
      <c r="H6" s="85"/>
      <c r="I6" s="86"/>
      <c r="J6" s="2"/>
      <c r="K6" s="26"/>
      <c r="L6" s="87" t="s">
        <v>5</v>
      </c>
      <c r="M6" s="88"/>
      <c r="N6" s="2"/>
      <c r="O6" s="2"/>
    </row>
    <row r="7" spans="1:15" ht="18.75" customHeight="1" thickBot="1">
      <c r="A7" s="70"/>
      <c r="B7" s="38" t="s">
        <v>48</v>
      </c>
      <c r="C7" s="56">
        <v>6.37</v>
      </c>
      <c r="G7" s="46"/>
      <c r="H7" s="61"/>
      <c r="I7" s="62"/>
      <c r="J7" s="2"/>
      <c r="K7" s="27"/>
      <c r="L7" s="61"/>
      <c r="M7" s="63"/>
      <c r="N7" s="2"/>
      <c r="O7" s="2"/>
    </row>
    <row r="8" spans="1:15" ht="29.25" customHeight="1" thickBot="1">
      <c r="A8" s="70"/>
      <c r="B8" s="24" t="s">
        <v>6</v>
      </c>
      <c r="C8" s="36">
        <v>247</v>
      </c>
      <c r="D8" s="34" t="s">
        <v>17</v>
      </c>
      <c r="E8" s="35" t="s">
        <v>7</v>
      </c>
      <c r="F8" s="42">
        <f>C6</f>
        <v>6.45</v>
      </c>
      <c r="G8" s="47" t="s">
        <v>7</v>
      </c>
      <c r="H8" s="43">
        <f>SUM(J4)</f>
        <v>5</v>
      </c>
      <c r="I8" s="48" t="s">
        <v>46</v>
      </c>
      <c r="J8" s="39"/>
      <c r="K8" s="28"/>
      <c r="L8" s="22">
        <f t="shared" ref="L8:L15" si="0">C8*F8*H8/24</f>
        <v>331.90625</v>
      </c>
      <c r="M8" s="10" t="s">
        <v>10</v>
      </c>
    </row>
    <row r="9" spans="1:15" ht="32.1" customHeight="1" thickBot="1">
      <c r="A9" s="70"/>
      <c r="B9" s="25" t="s">
        <v>8</v>
      </c>
      <c r="C9" s="11">
        <f>H5-C8</f>
        <v>10</v>
      </c>
      <c r="D9" s="12" t="s">
        <v>18</v>
      </c>
      <c r="E9" s="13" t="s">
        <v>7</v>
      </c>
      <c r="F9" s="41">
        <f>C7</f>
        <v>6.37</v>
      </c>
      <c r="G9" s="47" t="s">
        <v>7</v>
      </c>
      <c r="H9" s="43">
        <v>5</v>
      </c>
      <c r="I9" s="48" t="s">
        <v>46</v>
      </c>
      <c r="J9" s="39"/>
      <c r="K9" s="51" t="s">
        <v>8</v>
      </c>
      <c r="L9" s="22">
        <f t="shared" si="0"/>
        <v>13.270833333333334</v>
      </c>
      <c r="M9" s="14" t="s">
        <v>9</v>
      </c>
    </row>
    <row r="10" spans="1:15" ht="32.1" customHeight="1" thickBot="1">
      <c r="A10" s="70"/>
      <c r="B10" s="17" t="s">
        <v>12</v>
      </c>
      <c r="C10" s="11"/>
      <c r="D10" s="15" t="s">
        <v>13</v>
      </c>
      <c r="E10" s="13" t="s">
        <v>7</v>
      </c>
      <c r="F10" s="41">
        <f>C7</f>
        <v>6.37</v>
      </c>
      <c r="G10" s="47" t="s">
        <v>7</v>
      </c>
      <c r="H10" s="43">
        <f t="shared" ref="H10:H14" si="1">SUM(J6)</f>
        <v>0</v>
      </c>
      <c r="I10" s="48" t="s">
        <v>46</v>
      </c>
      <c r="J10" s="39"/>
      <c r="K10" s="29" t="s">
        <v>8</v>
      </c>
      <c r="L10" s="22">
        <f t="shared" si="0"/>
        <v>0</v>
      </c>
      <c r="M10" s="14" t="s">
        <v>9</v>
      </c>
    </row>
    <row r="11" spans="1:15" ht="32.1" customHeight="1" thickBot="1">
      <c r="A11" s="70"/>
      <c r="B11" s="17" t="s">
        <v>1</v>
      </c>
      <c r="C11" s="11">
        <v>10</v>
      </c>
      <c r="D11" s="15" t="s">
        <v>13</v>
      </c>
      <c r="E11" s="13" t="s">
        <v>7</v>
      </c>
      <c r="F11" s="41">
        <f>C7</f>
        <v>6.37</v>
      </c>
      <c r="G11" s="47" t="s">
        <v>7</v>
      </c>
      <c r="H11" s="43">
        <v>5</v>
      </c>
      <c r="I11" s="48" t="s">
        <v>46</v>
      </c>
      <c r="J11" s="39"/>
      <c r="K11" s="29" t="s">
        <v>8</v>
      </c>
      <c r="L11" s="22">
        <f t="shared" si="0"/>
        <v>13.270833333333334</v>
      </c>
      <c r="M11" s="14" t="s">
        <v>9</v>
      </c>
    </row>
    <row r="12" spans="1:15" ht="32.1" customHeight="1" thickBot="1">
      <c r="A12" s="71"/>
      <c r="B12" s="17" t="s">
        <v>2</v>
      </c>
      <c r="C12" s="11">
        <v>12</v>
      </c>
      <c r="D12" s="15" t="s">
        <v>13</v>
      </c>
      <c r="E12" s="13" t="s">
        <v>7</v>
      </c>
      <c r="F12" s="41">
        <f>C6</f>
        <v>6.45</v>
      </c>
      <c r="G12" s="47" t="s">
        <v>7</v>
      </c>
      <c r="H12" s="43">
        <v>5</v>
      </c>
      <c r="I12" s="48" t="s">
        <v>46</v>
      </c>
      <c r="J12" s="39"/>
      <c r="K12" s="29" t="s">
        <v>8</v>
      </c>
      <c r="L12" s="22">
        <f t="shared" si="0"/>
        <v>16.125</v>
      </c>
      <c r="M12" s="14" t="s">
        <v>9</v>
      </c>
    </row>
    <row r="13" spans="1:15" ht="32.1" customHeight="1" thickBot="1">
      <c r="A13" s="8"/>
      <c r="B13" s="40" t="s">
        <v>29</v>
      </c>
      <c r="C13" s="11"/>
      <c r="D13" s="16" t="s">
        <v>16</v>
      </c>
      <c r="E13" s="13" t="s">
        <v>7</v>
      </c>
      <c r="F13" s="41">
        <f>C6</f>
        <v>6.45</v>
      </c>
      <c r="G13" s="47" t="s">
        <v>7</v>
      </c>
      <c r="H13" s="43">
        <f t="shared" si="1"/>
        <v>0</v>
      </c>
      <c r="I13" s="48" t="s">
        <v>46</v>
      </c>
      <c r="J13" s="39"/>
      <c r="K13" s="29" t="s">
        <v>8</v>
      </c>
      <c r="L13" s="22">
        <f t="shared" si="0"/>
        <v>0</v>
      </c>
      <c r="M13" s="14" t="s">
        <v>9</v>
      </c>
    </row>
    <row r="14" spans="1:15" ht="32.1" customHeight="1" thickBot="1">
      <c r="A14" s="8"/>
      <c r="B14" s="40" t="s">
        <v>27</v>
      </c>
      <c r="C14" s="11"/>
      <c r="D14" s="15" t="s">
        <v>13</v>
      </c>
      <c r="E14" s="13" t="s">
        <v>7</v>
      </c>
      <c r="F14" s="41">
        <f>C7</f>
        <v>6.37</v>
      </c>
      <c r="G14" s="47" t="s">
        <v>7</v>
      </c>
      <c r="H14" s="43">
        <f t="shared" si="1"/>
        <v>0</v>
      </c>
      <c r="I14" s="48" t="s">
        <v>46</v>
      </c>
      <c r="J14" s="39"/>
      <c r="K14" s="29" t="s">
        <v>8</v>
      </c>
      <c r="L14" s="22">
        <f t="shared" si="0"/>
        <v>0</v>
      </c>
      <c r="M14" s="14" t="s">
        <v>9</v>
      </c>
    </row>
    <row r="15" spans="1:15" ht="32.1" customHeight="1" thickBot="1">
      <c r="A15" s="8"/>
      <c r="B15" s="17" t="s">
        <v>3</v>
      </c>
      <c r="C15" s="11">
        <v>9</v>
      </c>
      <c r="D15" s="15" t="s">
        <v>13</v>
      </c>
      <c r="E15" s="13" t="s">
        <v>7</v>
      </c>
      <c r="F15" s="41">
        <f>C7</f>
        <v>6.37</v>
      </c>
      <c r="G15" s="49" t="s">
        <v>7</v>
      </c>
      <c r="H15" s="43">
        <v>5</v>
      </c>
      <c r="I15" s="50" t="s">
        <v>46</v>
      </c>
      <c r="J15" s="39"/>
      <c r="K15" s="29" t="s">
        <v>8</v>
      </c>
      <c r="L15" s="22">
        <f t="shared" si="0"/>
        <v>11.94375</v>
      </c>
      <c r="M15" s="14" t="s">
        <v>9</v>
      </c>
    </row>
    <row r="16" spans="1:15" ht="32.1" customHeight="1" thickBot="1">
      <c r="A16" s="9"/>
      <c r="B16" s="40" t="s">
        <v>28</v>
      </c>
      <c r="C16" s="11"/>
      <c r="D16" s="15" t="s">
        <v>15</v>
      </c>
      <c r="E16" s="13" t="s">
        <v>7</v>
      </c>
      <c r="F16" s="41">
        <f>C7</f>
        <v>6.37</v>
      </c>
      <c r="G16" s="45"/>
      <c r="H16" s="43"/>
      <c r="I16" s="44"/>
      <c r="J16" s="39"/>
      <c r="K16" s="52" t="s">
        <v>8</v>
      </c>
      <c r="L16" s="23">
        <f>IF(K4&lt;24,C16*F16,"")</f>
        <v>0</v>
      </c>
      <c r="M16" s="30"/>
    </row>
    <row r="17" spans="1:14" ht="31.5" customHeight="1" thickBot="1">
      <c r="A17" s="9"/>
      <c r="B17" s="40" t="s">
        <v>23</v>
      </c>
      <c r="C17" s="11"/>
      <c r="D17" s="15" t="s">
        <v>13</v>
      </c>
      <c r="E17" s="13" t="s">
        <v>7</v>
      </c>
      <c r="F17" s="58"/>
      <c r="G17" s="43" t="s">
        <v>34</v>
      </c>
      <c r="H17" s="43"/>
      <c r="I17" s="60"/>
      <c r="J17" s="39"/>
      <c r="K17" s="52" t="s">
        <v>8</v>
      </c>
      <c r="L17" s="59">
        <f>IF(F17="(V1) ou (V2) *","",C17*F17*H17/24)</f>
        <v>0</v>
      </c>
      <c r="M17" s="30" t="s">
        <v>9</v>
      </c>
    </row>
    <row r="18" spans="1:14" ht="30" customHeight="1" thickBot="1">
      <c r="A18" s="9"/>
      <c r="B18" s="18" t="s">
        <v>14</v>
      </c>
      <c r="C18" s="64"/>
      <c r="D18" s="64"/>
      <c r="E18" s="64"/>
      <c r="F18" s="64"/>
      <c r="G18" s="65"/>
      <c r="H18" s="65"/>
      <c r="I18" s="65"/>
      <c r="J18" s="66"/>
      <c r="K18" s="31" t="s">
        <v>19</v>
      </c>
      <c r="L18" s="32">
        <f>SUM(L8:L17)</f>
        <v>386.51666666666665</v>
      </c>
      <c r="M18" s="33" t="s">
        <v>9</v>
      </c>
    </row>
    <row r="19" spans="1:14" ht="40.049999999999997" customHeight="1" thickTop="1">
      <c r="A19" s="6"/>
      <c r="B19" s="3"/>
      <c r="C19" s="4"/>
      <c r="D19" s="4"/>
      <c r="E19" s="4"/>
      <c r="F19" s="4"/>
      <c r="G19" s="4"/>
      <c r="H19" s="4"/>
      <c r="I19" s="4"/>
      <c r="J19" s="67" t="s">
        <v>33</v>
      </c>
      <c r="K19" s="67"/>
      <c r="L19" s="67"/>
      <c r="M19" s="67"/>
      <c r="N19" s="5"/>
    </row>
    <row r="20" spans="1:14" ht="35.25" customHeight="1">
      <c r="A20" s="1" t="s">
        <v>4</v>
      </c>
      <c r="B20" s="68" t="s">
        <v>30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</row>
  </sheetData>
  <mergeCells count="15">
    <mergeCell ref="A1:A12"/>
    <mergeCell ref="B1:N1"/>
    <mergeCell ref="B2:M2"/>
    <mergeCell ref="B3:M3"/>
    <mergeCell ref="C4:E4"/>
    <mergeCell ref="J4:K4"/>
    <mergeCell ref="D5:E5"/>
    <mergeCell ref="H5:I5"/>
    <mergeCell ref="G6:I6"/>
    <mergeCell ref="L6:M6"/>
    <mergeCell ref="H7:I7"/>
    <mergeCell ref="L7:M7"/>
    <mergeCell ref="C18:J18"/>
    <mergeCell ref="J19:M19"/>
    <mergeCell ref="B20:N2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D9EE93D3E32D448E9A75BFFF8D7228" ma:contentTypeVersion="11" ma:contentTypeDescription="Crée un document." ma:contentTypeScope="" ma:versionID="ab57f41bcfaac561283f0fd06c18dd86">
  <xsd:schema xmlns:xsd="http://www.w3.org/2001/XMLSchema" xmlns:xs="http://www.w3.org/2001/XMLSchema" xmlns:p="http://schemas.microsoft.com/office/2006/metadata/properties" xmlns:ns2="ec10aef6-c728-4d02-adf3-f20149e467d1" xmlns:ns3="58536939-c205-4c22-b278-70898dcc96bb" targetNamespace="http://schemas.microsoft.com/office/2006/metadata/properties" ma:root="true" ma:fieldsID="fbad2d0184ea63c47c852b640c481894" ns2:_="" ns3:_="">
    <xsd:import namespace="ec10aef6-c728-4d02-adf3-f20149e467d1"/>
    <xsd:import namespace="58536939-c205-4c22-b278-70898dcc9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10aef6-c728-4d02-adf3-f20149e467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36939-c205-4c22-b278-70898dcc9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4D24D5-3660-43F3-B91D-915C69C140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AF4B33-18EE-4525-9BC0-3D9EB7898D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10aef6-c728-4d02-adf3-f20149e467d1"/>
    <ds:schemaRef ds:uri="58536939-c205-4c22-b278-70898dcc9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197E85-0845-430D-8E2C-385165FFD5C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Exemple Temps plein</vt:lpstr>
      <vt:lpstr>Exemple Temps partiel</vt:lpstr>
      <vt:lpstr>Exemple CDII</vt:lpstr>
      <vt:lpstr>Exemple Animateur-technicien</vt:lpstr>
      <vt:lpstr>Exemple Professeur</vt:lpstr>
      <vt:lpstr>'Exemple Animateur-technicien'!Zone_d_impression</vt:lpstr>
      <vt:lpstr>'Exemple CDII'!Zone_d_impression</vt:lpstr>
      <vt:lpstr>'Exemple Professeur'!Zone_d_impression</vt:lpstr>
      <vt:lpstr>'Exemple Temps partiel'!Zone_d_impression</vt:lpstr>
      <vt:lpstr>'Exemple Temps plein'!Zone_d_impression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DESCAVES</dc:creator>
  <cp:lastModifiedBy>Lydia CARIO</cp:lastModifiedBy>
  <cp:lastPrinted>2021-04-26T16:00:27Z</cp:lastPrinted>
  <dcterms:created xsi:type="dcterms:W3CDTF">2021-04-26T12:59:47Z</dcterms:created>
  <dcterms:modified xsi:type="dcterms:W3CDTF">2021-07-23T14:37:57Z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0x010100DFD9EE93D3E32D448E9A75BFFF8D7228</vt:lpwstr>
  </property>
</Properties>
</file>